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LANILLA DE COTIZACION" sheetId="1" r:id="rId1"/>
  </sheets>
  <definedNames>
    <definedName name="_xlnm.Print_Area" localSheetId="0">'PLANILLA DE COTIZACION'!$B$1:$H$89</definedName>
    <definedName name="ARQ" localSheetId="0">'PLANILLA DE COTIZACION'!#REF!</definedName>
    <definedName name="ARQ">#REF!</definedName>
    <definedName name="CARGAS" localSheetId="0">'PLANILLA DE COTIZACION'!#REF!</definedName>
    <definedName name="FR" localSheetId="0">#REF!</definedName>
    <definedName name="FR">#REF!</definedName>
    <definedName name="INFLAOBELISCO" localSheetId="0">'PLANILLA DE COTIZACION'!#REF!</definedName>
    <definedName name="INFLAOBELISCO">#REF!</definedName>
    <definedName name="RELACIONHM" localSheetId="0">'PLANILLA DE COTIZACION'!#REF!</definedName>
    <definedName name="VARIACIONMO" localSheetId="0">'PLANILLA DE COTIZACION'!#REF!</definedName>
    <definedName name="VARIACIONMO">#REF!</definedName>
  </definedNames>
  <calcPr fullCalcOnLoad="1"/>
</workbook>
</file>

<file path=xl/sharedStrings.xml><?xml version="1.0" encoding="utf-8"?>
<sst xmlns="http://schemas.openxmlformats.org/spreadsheetml/2006/main" count="171" uniqueCount="135">
  <si>
    <t>G O B I E R N O   DE   LA   C I U D A D   DE   B U E N O S   A I R E S</t>
  </si>
  <si>
    <t>DIRECCION GENERAL DE INFRAESTRUCTURA DE TRANSPORTE</t>
  </si>
  <si>
    <t>UBICACIÓN: Av. Alte. Brown y Pilcomayo</t>
  </si>
  <si>
    <t>Superficie: 412 m2</t>
  </si>
  <si>
    <t>DESCRIPCION DE LOS TRABAJOS</t>
  </si>
  <si>
    <t>UNIDAD</t>
  </si>
  <si>
    <t>CANTIDAD TOTAL</t>
  </si>
  <si>
    <t>PRECIO UNITARIO</t>
  </si>
  <si>
    <t>PRECIO TOTAL</t>
  </si>
  <si>
    <t>TOTAL DEL RUBRO</t>
  </si>
  <si>
    <t>1.0</t>
  </si>
  <si>
    <t>TRABAJOS PRELIMINARES</t>
  </si>
  <si>
    <t>1.1</t>
  </si>
  <si>
    <t>GL</t>
  </si>
  <si>
    <t>1.2</t>
  </si>
  <si>
    <t>ML</t>
  </si>
  <si>
    <t>1.3</t>
  </si>
  <si>
    <t>U</t>
  </si>
  <si>
    <t>1.4</t>
  </si>
  <si>
    <t>REPLANTEO DE OBRA, PLANIALTIMETRÍA Y CATEOS</t>
  </si>
  <si>
    <t>DÍAS</t>
  </si>
  <si>
    <t>1.5</t>
  </si>
  <si>
    <t>1.6</t>
  </si>
  <si>
    <t xml:space="preserve">DOCUMENTACIÓN GRAFICA - PROYECTO EJECUTIVO </t>
  </si>
  <si>
    <t>1.7</t>
  </si>
  <si>
    <t>1.8</t>
  </si>
  <si>
    <t>PROYECTO DE HIGIENE Y SEGURIDAD</t>
  </si>
  <si>
    <t>1.9</t>
  </si>
  <si>
    <t>APUNTALAMIENTOS (MUROS Y CUBIERTA)</t>
  </si>
  <si>
    <t>2.0</t>
  </si>
  <si>
    <t>DEMOLICIONES</t>
  </si>
  <si>
    <t>2.1</t>
  </si>
  <si>
    <t>M2</t>
  </si>
  <si>
    <t>2.2</t>
  </si>
  <si>
    <t>M3</t>
  </si>
  <si>
    <t>2.3</t>
  </si>
  <si>
    <t>2.4</t>
  </si>
  <si>
    <t>2.5</t>
  </si>
  <si>
    <t>2.6</t>
  </si>
  <si>
    <t>3.0</t>
  </si>
  <si>
    <t>3.1</t>
  </si>
  <si>
    <t>EXCAVACIÓN MANUAL PARA VIGAS DE FUNDACIÓN</t>
  </si>
  <si>
    <t>3.2</t>
  </si>
  <si>
    <t>4.0</t>
  </si>
  <si>
    <t>4.1</t>
  </si>
  <si>
    <t>4.2</t>
  </si>
  <si>
    <t>4.3</t>
  </si>
  <si>
    <t>4.4</t>
  </si>
  <si>
    <t>5.0</t>
  </si>
  <si>
    <t>ALBAÑILERÍA</t>
  </si>
  <si>
    <t>5.1</t>
  </si>
  <si>
    <t>5.2</t>
  </si>
  <si>
    <t>5.3</t>
  </si>
  <si>
    <t>5.4</t>
  </si>
  <si>
    <t>6.0</t>
  </si>
  <si>
    <t>CUBIERTAS</t>
  </si>
  <si>
    <t>6.1</t>
  </si>
  <si>
    <t>BABETAS EN CUBIERTA (INCLUYE ELEMENTOS DE ZINGUERÍA)</t>
  </si>
  <si>
    <t>7.0</t>
  </si>
  <si>
    <t>AISLACIONES</t>
  </si>
  <si>
    <t>7.1</t>
  </si>
  <si>
    <t>REVOQUE HIDRÓFUGO</t>
  </si>
  <si>
    <t>8.0</t>
  </si>
  <si>
    <t>INSTALACION SANITARIA</t>
  </si>
  <si>
    <t>8.1</t>
  </si>
  <si>
    <t>9.0</t>
  </si>
  <si>
    <t>INSTALACIÓN ELÉCTRICA</t>
  </si>
  <si>
    <t>9.1</t>
  </si>
  <si>
    <t>PROVISIÓN, COLOCACIÓN Y ARMADO DE TABLERO GENERAL</t>
  </si>
  <si>
    <t>BOCAS DE INSTALACIÓN ELÉCTRICA (PROVISIÓN DE CAÑERÍA LIBRE, CAJAS DE PASE Y GABINETES PARA TABLEROS, 220W + CORRIENTES DÉBILES)</t>
  </si>
  <si>
    <t>10.0</t>
  </si>
  <si>
    <t>HERRERIA</t>
  </si>
  <si>
    <t>10.1</t>
  </si>
  <si>
    <t>11.0</t>
  </si>
  <si>
    <t>PINTURA</t>
  </si>
  <si>
    <t>11.1</t>
  </si>
  <si>
    <t>LÁTEX EN MUROS INTERIORES</t>
  </si>
  <si>
    <t>12.0</t>
  </si>
  <si>
    <t>VARIOS - TRABAJOS FINALES</t>
  </si>
  <si>
    <t>12.1</t>
  </si>
  <si>
    <t>LIMPIEZA PERIÓDICA Y FINAL DE OBRA</t>
  </si>
  <si>
    <t>TOTAL</t>
  </si>
  <si>
    <t>HORMIGONES</t>
  </si>
  <si>
    <t>HORMIGON H8 PARA CONTRAPISO esp=12cm</t>
  </si>
  <si>
    <t>PISOS</t>
  </si>
  <si>
    <t>PLANOS CONFORME A OBRA</t>
  </si>
  <si>
    <t>1.10</t>
  </si>
  <si>
    <t>2.7</t>
  </si>
  <si>
    <t>4.5</t>
  </si>
  <si>
    <t>12.2</t>
  </si>
  <si>
    <t>Plazo obra (días): 60 días</t>
  </si>
  <si>
    <t>8.2</t>
  </si>
  <si>
    <t>10.2</t>
  </si>
  <si>
    <t>10.3</t>
  </si>
  <si>
    <t>13.0</t>
  </si>
  <si>
    <t>13.1</t>
  </si>
  <si>
    <t>13.2</t>
  </si>
  <si>
    <t>VIGILANCIA NOCTURNA</t>
  </si>
  <si>
    <t>MOVIMIENTO DE SUELOS</t>
  </si>
  <si>
    <t>VIGA DE FUNDACIÓN DE HORMIGÓN ARMADO EN FACHADA 20X25 cm</t>
  </si>
  <si>
    <t>RETIRO DE PORTON CORREDIZO DE CHAPA EXISTENTE</t>
  </si>
  <si>
    <t>POZO PARA PILOTÍN Ø20CM PROFUNDIDAD 1,5 m</t>
  </si>
  <si>
    <t>PILOTÍN DE HORMIGÓN ARMADO Ø20 CM PROFUNDIDAD 1,5 m</t>
  </si>
  <si>
    <t>REVOQUE GRUESO (INTERIOR)</t>
  </si>
  <si>
    <t>REVOQUE FINO A LA CAL (INTERIOR)</t>
  </si>
  <si>
    <t xml:space="preserve">HORMIGON H21 PARA RAMPA VEHICULAR </t>
  </si>
  <si>
    <t>OBRA: DEMOLICION PARCIAL Y RECONSTRUCCION DE FACHADA AV. ALTE. BROWN Y PILCOMAYO</t>
  </si>
  <si>
    <t>VIGA DE ENCADENADO EN FACHADA - BLOQUE DE HORMIGÓN "U"</t>
  </si>
  <si>
    <t>DEMOLICIÓN TOTAL DE SECTOR "A" (INCLUYE RETIRO DE ESCOMBROS)</t>
  </si>
  <si>
    <t>DEMOLICIÓN Y RETIRO DE MAMPOSTERIA</t>
  </si>
  <si>
    <t>RECORTE Y DESMONTE PARCIAL DE CUBIERTA DE CHAPA AUTOPORTANTE</t>
  </si>
  <si>
    <t>DEMOLICIÓN Y RETIRO DE ESTRUCTURA DE H° A°</t>
  </si>
  <si>
    <t xml:space="preserve">DEMOLICIÓN Y RETIRO DE PISO Y CONTRAPISO </t>
  </si>
  <si>
    <t xml:space="preserve">DESMALEZADO Y LIMPIEZA DE PREDIO </t>
  </si>
  <si>
    <t>1.11</t>
  </si>
  <si>
    <t>MAMPOSTERÍA DE BLOQUE DE HORMIGÓN PORTANTE 20CMX20CMX40CM</t>
  </si>
  <si>
    <t>SOLADO INTERIOR (ÍDEM EXISTENTE)</t>
  </si>
  <si>
    <t>IMPERMEABILIZANTE INCOLORO PARA BLOQUES DE HORMIGON</t>
  </si>
  <si>
    <t>CAJÓN HIDRÓFUGO</t>
  </si>
  <si>
    <t>TRAMITES Y PERMISOS</t>
  </si>
  <si>
    <t>DEMOLICIÓN Y RETIRO DE GABINETES DE GAS Y ELECTRICIDAD</t>
  </si>
  <si>
    <t>PROVISIÓN  MONTAJE DE CARTEL DE OBRA</t>
  </si>
  <si>
    <t>ESTUDIOS PREVIOS DE SUELOS</t>
  </si>
  <si>
    <t>PROVISIÓN Y COLOCACIÓN DE PORTÓN DE ABRIR PARA ACCESO VEHICULAR  (INCLUYE ESTRUCTURA)</t>
  </si>
  <si>
    <t>PROVISIÓN Y COLOCACIÓN DE CERCO DE OBRA</t>
  </si>
  <si>
    <t>NICHO PARA MEDIDOR DE GAS (INCLUYE GABINETE METÁLICO)</t>
  </si>
  <si>
    <t>TRASLADO DE MEDIDOR DE AGUA  (INCLUYE CAJA DE AMURE)</t>
  </si>
  <si>
    <t>TRASLADO DE MEDIDOR DE ENERGÍA ELÉCTRICA  (INCLUYE GABINETE)</t>
  </si>
  <si>
    <t>JEFATURA DE GABINETE DE MINISTROS</t>
  </si>
  <si>
    <t>SECRETARIA DE TRANSPORTE Y OBRAS PUBLICAS</t>
  </si>
  <si>
    <t>SUBSECRETARIA DE OBRAS</t>
  </si>
  <si>
    <t>BAÑOS QUÍMICOS</t>
  </si>
  <si>
    <t>INC</t>
  </si>
  <si>
    <t>PLANILLA DE COTIZACION</t>
  </si>
  <si>
    <t xml:space="preserve">Fecha de confección: 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</si>
</sst>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 [$$-2C0A]\ * #,##0.00_ ;_ [$$-2C0A]\ * \-#,##0.00_ ;_ [$$-2C0A]\ * &quot;-&quot;??_ ;_ @_ "/>
    <numFmt numFmtId="165" formatCode="&quot;$&quot;\ #,##0.00"/>
    <numFmt numFmtId="166" formatCode="_ * #,##0.0_ ;_ * \-#,##0.0_ ;_ * &quot;-&quot;??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u val="single"/>
      <sz val="10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5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hair"/>
      <bottom style="hair"/>
    </border>
    <border>
      <left/>
      <right style="thin"/>
      <top/>
      <bottom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/>
      <bottom/>
    </border>
    <border>
      <left style="thin"/>
      <right style="medium"/>
      <top style="medium"/>
      <bottom style="medium"/>
    </border>
    <border>
      <left style="medium"/>
      <right style="thin"/>
      <top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thin"/>
      <right style="medium"/>
      <top/>
      <bottom style="hair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medium"/>
      <top style="hair"/>
      <bottom/>
    </border>
    <border>
      <left style="thin"/>
      <right/>
      <top style="hair"/>
      <bottom style="medium"/>
    </border>
    <border>
      <left style="thin"/>
      <right style="medium"/>
      <top style="hair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16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4" fontId="2" fillId="0" borderId="0" xfId="49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 wrapText="1" indent="1"/>
    </xf>
    <xf numFmtId="0" fontId="3" fillId="33" borderId="12" xfId="0" applyFont="1" applyFill="1" applyBorder="1" applyAlignment="1">
      <alignment horizontal="center" vertical="center" wrapText="1"/>
    </xf>
    <xf numFmtId="2" fontId="3" fillId="33" borderId="12" xfId="0" applyNumberFormat="1" applyFont="1" applyFill="1" applyBorder="1" applyAlignment="1">
      <alignment horizontal="center" vertical="center" wrapText="1"/>
    </xf>
    <xf numFmtId="164" fontId="40" fillId="33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 indent="1"/>
    </xf>
    <xf numFmtId="0" fontId="2" fillId="0" borderId="12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164" fontId="41" fillId="0" borderId="14" xfId="0" applyNumberFormat="1" applyFont="1" applyFill="1" applyBorder="1" applyAlignment="1">
      <alignment horizontal="center" vertical="center" wrapText="1"/>
    </xf>
    <xf numFmtId="165" fontId="3" fillId="0" borderId="13" xfId="0" applyNumberFormat="1" applyFont="1" applyFill="1" applyBorder="1" applyAlignment="1">
      <alignment horizontal="center" vertical="center" wrapText="1"/>
    </xf>
    <xf numFmtId="165" fontId="3" fillId="0" borderId="12" xfId="0" applyNumberFormat="1" applyFont="1" applyFill="1" applyBorder="1" applyAlignment="1">
      <alignment horizontal="left" vertical="center" wrapText="1" indent="1"/>
    </xf>
    <xf numFmtId="165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164" fontId="40" fillId="0" borderId="12" xfId="0" applyNumberFormat="1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4" fontId="41" fillId="0" borderId="12" xfId="49" applyNumberFormat="1" applyFont="1" applyFill="1" applyBorder="1" applyAlignment="1">
      <alignment horizontal="center" vertical="center" wrapText="1"/>
    </xf>
    <xf numFmtId="164" fontId="41" fillId="0" borderId="12" xfId="0" applyNumberFormat="1" applyFont="1" applyFill="1" applyBorder="1" applyAlignment="1">
      <alignment horizontal="center" vertical="center" wrapText="1"/>
    </xf>
    <xf numFmtId="165" fontId="3" fillId="34" borderId="12" xfId="0" applyNumberFormat="1" applyFont="1" applyFill="1" applyBorder="1" applyAlignment="1">
      <alignment horizontal="left" vertical="center" wrapText="1" indent="1"/>
    </xf>
    <xf numFmtId="165" fontId="2" fillId="34" borderId="12" xfId="0" applyNumberFormat="1" applyFont="1" applyFill="1" applyBorder="1" applyAlignment="1">
      <alignment horizontal="center" vertical="center" wrapText="1"/>
    </xf>
    <xf numFmtId="164" fontId="2" fillId="34" borderId="12" xfId="0" applyNumberFormat="1" applyFont="1" applyFill="1" applyBorder="1" applyAlignment="1">
      <alignment horizontal="center" vertical="center" wrapText="1"/>
    </xf>
    <xf numFmtId="164" fontId="41" fillId="34" borderId="12" xfId="0" applyNumberFormat="1" applyFont="1" applyFill="1" applyBorder="1" applyAlignment="1">
      <alignment horizontal="center" vertical="center" wrapText="1"/>
    </xf>
    <xf numFmtId="164" fontId="2" fillId="0" borderId="12" xfId="49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2" fontId="2" fillId="34" borderId="12" xfId="0" applyNumberFormat="1" applyFont="1" applyFill="1" applyBorder="1" applyAlignment="1">
      <alignment horizontal="center" vertical="center" wrapText="1"/>
    </xf>
    <xf numFmtId="0" fontId="42" fillId="0" borderId="15" xfId="0" applyFont="1" applyBorder="1" applyAlignment="1">
      <alignment horizontal="left" vertical="center" wrapText="1" indent="1"/>
    </xf>
    <xf numFmtId="0" fontId="42" fillId="0" borderId="15" xfId="0" applyFont="1" applyBorder="1" applyAlignment="1">
      <alignment horizontal="center" vertical="center" wrapText="1"/>
    </xf>
    <xf numFmtId="2" fontId="42" fillId="0" borderId="15" xfId="0" applyNumberFormat="1" applyFont="1" applyBorder="1" applyAlignment="1">
      <alignment horizontal="center" vertical="center" wrapText="1"/>
    </xf>
    <xf numFmtId="166" fontId="2" fillId="0" borderId="13" xfId="47" applyNumberFormat="1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164" fontId="40" fillId="34" borderId="17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" fontId="3" fillId="0" borderId="0" xfId="0" applyNumberFormat="1" applyFont="1" applyFill="1" applyBorder="1" applyAlignment="1" applyProtection="1">
      <alignment horizontal="left" vertical="center"/>
      <protection locked="0"/>
    </xf>
    <xf numFmtId="164" fontId="2" fillId="0" borderId="0" xfId="0" applyNumberFormat="1" applyFont="1" applyFill="1" applyBorder="1" applyAlignment="1">
      <alignment horizontal="center" vertical="center" wrapText="1"/>
    </xf>
    <xf numFmtId="164" fontId="41" fillId="0" borderId="0" xfId="0" applyNumberFormat="1" applyFont="1" applyFill="1" applyBorder="1" applyAlignment="1">
      <alignment horizontal="center" vertical="center" wrapText="1"/>
    </xf>
    <xf numFmtId="164" fontId="40" fillId="0" borderId="0" xfId="0" applyNumberFormat="1" applyFont="1" applyFill="1" applyBorder="1" applyAlignment="1">
      <alignment horizontal="center" vertical="center" wrapText="1"/>
    </xf>
    <xf numFmtId="44" fontId="2" fillId="0" borderId="0" xfId="49" applyFont="1" applyFill="1" applyBorder="1" applyAlignment="1">
      <alignment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18" xfId="0" applyFont="1" applyFill="1" applyBorder="1" applyAlignment="1">
      <alignment horizontal="left" vertical="center" wrapText="1" indent="1"/>
    </xf>
    <xf numFmtId="0" fontId="2" fillId="0" borderId="18" xfId="0" applyFont="1" applyFill="1" applyBorder="1" applyAlignment="1">
      <alignment horizontal="left" vertical="center" wrapText="1" indent="1"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2" fillId="0" borderId="21" xfId="0" applyFont="1" applyFill="1" applyBorder="1" applyAlignment="1">
      <alignment horizontal="left" vertical="center" wrapText="1"/>
    </xf>
    <xf numFmtId="164" fontId="41" fillId="0" borderId="12" xfId="0" applyNumberFormat="1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2" fontId="2" fillId="0" borderId="21" xfId="0" applyNumberFormat="1" applyFont="1" applyFill="1" applyBorder="1" applyAlignment="1">
      <alignment horizontal="center" vertical="center" wrapText="1"/>
    </xf>
    <xf numFmtId="164" fontId="2" fillId="0" borderId="21" xfId="0" applyNumberFormat="1" applyFont="1" applyFill="1" applyBorder="1" applyAlignment="1">
      <alignment horizontal="center" vertical="center" wrapText="1"/>
    </xf>
    <xf numFmtId="164" fontId="2" fillId="34" borderId="18" xfId="0" applyNumberFormat="1" applyFont="1" applyFill="1" applyBorder="1" applyAlignment="1">
      <alignment horizontal="center" vertical="center" wrapText="1"/>
    </xf>
    <xf numFmtId="164" fontId="2" fillId="0" borderId="18" xfId="0" applyNumberFormat="1" applyFont="1" applyFill="1" applyBorder="1" applyAlignment="1">
      <alignment horizontal="center" vertical="center" wrapText="1"/>
    </xf>
    <xf numFmtId="164" fontId="41" fillId="0" borderId="18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164" fontId="2" fillId="0" borderId="15" xfId="0" applyNumberFormat="1" applyFont="1" applyFill="1" applyBorder="1" applyAlignment="1">
      <alignment horizontal="center" vertical="center" wrapText="1"/>
    </xf>
    <xf numFmtId="164" fontId="3" fillId="0" borderId="23" xfId="0" applyNumberFormat="1" applyFont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left" vertical="center" wrapText="1" indent="1"/>
    </xf>
    <xf numFmtId="0" fontId="3" fillId="33" borderId="26" xfId="0" applyFont="1" applyFill="1" applyBorder="1" applyAlignment="1">
      <alignment horizontal="center" vertical="center" wrapText="1"/>
    </xf>
    <xf numFmtId="2" fontId="3" fillId="33" borderId="26" xfId="0" applyNumberFormat="1" applyFont="1" applyFill="1" applyBorder="1" applyAlignment="1">
      <alignment horizontal="center" vertical="center" wrapText="1"/>
    </xf>
    <xf numFmtId="164" fontId="40" fillId="33" borderId="26" xfId="0" applyNumberFormat="1" applyFont="1" applyFill="1" applyBorder="1" applyAlignment="1">
      <alignment horizontal="center" vertical="center" wrapText="1"/>
    </xf>
    <xf numFmtId="164" fontId="3" fillId="33" borderId="27" xfId="0" applyNumberFormat="1" applyFont="1" applyFill="1" applyBorder="1" applyAlignment="1">
      <alignment horizontal="center" vertical="center" wrapText="1"/>
    </xf>
    <xf numFmtId="10" fontId="3" fillId="33" borderId="28" xfId="53" applyNumberFormat="1" applyFont="1" applyFill="1" applyBorder="1" applyAlignment="1">
      <alignment horizontal="center" vertical="center" wrapText="1"/>
    </xf>
    <xf numFmtId="164" fontId="2" fillId="0" borderId="29" xfId="0" applyNumberFormat="1" applyFont="1" applyFill="1" applyBorder="1" applyAlignment="1">
      <alignment horizontal="center" vertical="center" wrapText="1"/>
    </xf>
    <xf numFmtId="164" fontId="41" fillId="0" borderId="29" xfId="0" applyNumberFormat="1" applyFont="1" applyFill="1" applyBorder="1" applyAlignment="1">
      <alignment horizontal="center" vertical="center" wrapText="1"/>
    </xf>
    <xf numFmtId="9" fontId="41" fillId="0" borderId="14" xfId="53" applyFont="1" applyFill="1" applyBorder="1" applyAlignment="1">
      <alignment horizontal="center" vertical="center" wrapText="1"/>
    </xf>
    <xf numFmtId="164" fontId="3" fillId="33" borderId="29" xfId="0" applyNumberFormat="1" applyFont="1" applyFill="1" applyBorder="1" applyAlignment="1">
      <alignment horizontal="center" vertical="center" wrapText="1"/>
    </xf>
    <xf numFmtId="10" fontId="3" fillId="33" borderId="12" xfId="53" applyNumberFormat="1" applyFont="1" applyFill="1" applyBorder="1" applyAlignment="1">
      <alignment horizontal="center" vertical="center" wrapText="1"/>
    </xf>
    <xf numFmtId="9" fontId="2" fillId="0" borderId="14" xfId="53" applyFont="1" applyFill="1" applyBorder="1" applyAlignment="1">
      <alignment horizontal="center" vertical="center" wrapText="1"/>
    </xf>
    <xf numFmtId="164" fontId="40" fillId="0" borderId="29" xfId="0" applyNumberFormat="1" applyFont="1" applyFill="1" applyBorder="1" applyAlignment="1">
      <alignment horizontal="center" vertical="center" wrapText="1"/>
    </xf>
    <xf numFmtId="9" fontId="40" fillId="0" borderId="14" xfId="53" applyFont="1" applyFill="1" applyBorder="1" applyAlignment="1">
      <alignment horizontal="center" vertical="center" wrapText="1"/>
    </xf>
    <xf numFmtId="164" fontId="2" fillId="0" borderId="30" xfId="0" applyNumberFormat="1" applyFont="1" applyFill="1" applyBorder="1" applyAlignment="1">
      <alignment horizontal="center" vertical="center" wrapText="1"/>
    </xf>
    <xf numFmtId="9" fontId="2" fillId="0" borderId="31" xfId="53" applyFont="1" applyFill="1" applyBorder="1" applyAlignment="1">
      <alignment horizontal="center" vertical="center" wrapText="1"/>
    </xf>
    <xf numFmtId="164" fontId="3" fillId="34" borderId="29" xfId="0" applyNumberFormat="1" applyFont="1" applyFill="1" applyBorder="1" applyAlignment="1">
      <alignment horizontal="center" vertical="center" wrapText="1"/>
    </xf>
    <xf numFmtId="164" fontId="41" fillId="0" borderId="30" xfId="0" applyNumberFormat="1" applyFont="1" applyFill="1" applyBorder="1" applyAlignment="1">
      <alignment horizontal="center" vertical="center" wrapText="1"/>
    </xf>
    <xf numFmtId="9" fontId="41" fillId="0" borderId="31" xfId="53" applyFont="1" applyFill="1" applyBorder="1" applyAlignment="1">
      <alignment horizontal="center" vertical="center" wrapText="1"/>
    </xf>
    <xf numFmtId="164" fontId="41" fillId="0" borderId="32" xfId="0" applyNumberFormat="1" applyFont="1" applyFill="1" applyBorder="1" applyAlignment="1">
      <alignment horizontal="center" vertical="center" wrapText="1"/>
    </xf>
    <xf numFmtId="9" fontId="41" fillId="0" borderId="33" xfId="53" applyFont="1" applyFill="1" applyBorder="1" applyAlignment="1">
      <alignment horizontal="center" vertical="center" wrapText="1"/>
    </xf>
    <xf numFmtId="164" fontId="3" fillId="34" borderId="34" xfId="0" applyNumberFormat="1" applyFont="1" applyFill="1" applyBorder="1" applyAlignment="1">
      <alignment horizontal="center" vertical="center" wrapText="1"/>
    </xf>
    <xf numFmtId="10" fontId="3" fillId="33" borderId="35" xfId="53" applyNumberFormat="1" applyFont="1" applyFill="1" applyBorder="1" applyAlignment="1">
      <alignment horizontal="center" vertical="center" wrapText="1"/>
    </xf>
    <xf numFmtId="0" fontId="3" fillId="0" borderId="36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37" xfId="0" applyFont="1" applyFill="1" applyBorder="1" applyAlignment="1" applyProtection="1">
      <alignment horizontal="center" vertical="center"/>
      <protection/>
    </xf>
    <xf numFmtId="0" fontId="3" fillId="34" borderId="34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37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4" fontId="3" fillId="0" borderId="36" xfId="0" applyNumberFormat="1" applyFont="1" applyFill="1" applyBorder="1" applyAlignment="1" applyProtection="1">
      <alignment horizontal="center" vertical="center"/>
      <protection locked="0"/>
    </xf>
    <xf numFmtId="4" fontId="3" fillId="0" borderId="0" xfId="0" applyNumberFormat="1" applyFont="1" applyFill="1" applyBorder="1" applyAlignment="1" applyProtection="1">
      <alignment horizontal="center" vertical="center"/>
      <protection locked="0"/>
    </xf>
    <xf numFmtId="4" fontId="3" fillId="0" borderId="37" xfId="0" applyNumberFormat="1" applyFont="1" applyFill="1" applyBorder="1" applyAlignment="1" applyProtection="1">
      <alignment horizontal="center" vertical="center"/>
      <protection locked="0"/>
    </xf>
    <xf numFmtId="4" fontId="3" fillId="0" borderId="16" xfId="0" applyNumberFormat="1" applyFont="1" applyFill="1" applyBorder="1" applyAlignment="1" applyProtection="1">
      <alignment horizontal="left" vertical="center"/>
      <protection locked="0"/>
    </xf>
    <xf numFmtId="4" fontId="3" fillId="0" borderId="34" xfId="0" applyNumberFormat="1" applyFont="1" applyFill="1" applyBorder="1" applyAlignment="1" applyProtection="1">
      <alignment horizontal="left" vertical="center"/>
      <protection locked="0"/>
    </xf>
    <xf numFmtId="4" fontId="3" fillId="0" borderId="17" xfId="0" applyNumberFormat="1" applyFont="1" applyFill="1" applyBorder="1" applyAlignment="1" applyProtection="1">
      <alignment horizontal="left" vertical="center"/>
      <protection locked="0"/>
    </xf>
    <xf numFmtId="4" fontId="3" fillId="0" borderId="38" xfId="0" applyNumberFormat="1" applyFont="1" applyFill="1" applyBorder="1" applyAlignment="1" applyProtection="1">
      <alignment horizontal="left" vertical="center"/>
      <protection locked="0"/>
    </xf>
    <xf numFmtId="4" fontId="3" fillId="0" borderId="39" xfId="0" applyNumberFormat="1" applyFont="1" applyFill="1" applyBorder="1" applyAlignment="1" applyProtection="1">
      <alignment horizontal="left" vertical="center"/>
      <protection locked="0"/>
    </xf>
    <xf numFmtId="0" fontId="2" fillId="0" borderId="38" xfId="0" applyFont="1" applyFill="1" applyBorder="1" applyAlignment="1" applyProtection="1">
      <alignment horizontal="center" vertical="center"/>
      <protection locked="0"/>
    </xf>
    <xf numFmtId="0" fontId="2" fillId="0" borderId="39" xfId="0" applyFont="1" applyFill="1" applyBorder="1" applyAlignment="1" applyProtection="1">
      <alignment horizontal="center" vertical="center"/>
      <protection locked="0"/>
    </xf>
    <xf numFmtId="0" fontId="2" fillId="0" borderId="40" xfId="0" applyFont="1" applyFill="1" applyBorder="1" applyAlignment="1" applyProtection="1">
      <alignment horizontal="center" vertical="center"/>
      <protection locked="0"/>
    </xf>
    <xf numFmtId="0" fontId="2" fillId="0" borderId="3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0">
    <dxf>
      <font>
        <color theme="3" tint="0.5999600291252136"/>
      </font>
      <fill>
        <patternFill>
          <bgColor theme="3" tint="0.5999600291252136"/>
        </patternFill>
      </fill>
    </dxf>
    <dxf>
      <font>
        <color theme="3" tint="0.5999600291252136"/>
      </font>
      <fill>
        <patternFill>
          <bgColor theme="3" tint="0.5999600291252136"/>
        </patternFill>
      </fill>
    </dxf>
    <dxf>
      <font>
        <color theme="3" tint="0.5999600291252136"/>
      </font>
      <fill>
        <patternFill>
          <bgColor theme="3" tint="0.5999600291252136"/>
        </patternFill>
      </fill>
    </dxf>
    <dxf>
      <font>
        <color theme="3" tint="0.5999600291252136"/>
      </font>
      <fill>
        <patternFill>
          <bgColor theme="3" tint="0.5999600291252136"/>
        </patternFill>
      </fill>
    </dxf>
    <dxf>
      <font>
        <color theme="3" tint="0.5999600291252136"/>
      </font>
      <fill>
        <patternFill>
          <bgColor theme="3" tint="0.5999600291252136"/>
        </patternFill>
      </fill>
    </dxf>
    <dxf>
      <font>
        <color theme="3" tint="0.5999600291252136"/>
      </font>
      <fill>
        <patternFill>
          <bgColor theme="3" tint="0.5999600291252136"/>
        </patternFill>
      </fill>
    </dxf>
    <dxf>
      <font>
        <color theme="3" tint="0.5999600291252136"/>
      </font>
      <fill>
        <patternFill>
          <bgColor theme="3" tint="0.5999600291252136"/>
        </patternFill>
      </fill>
    </dxf>
    <dxf>
      <font>
        <color theme="3" tint="0.5999600291252136"/>
      </font>
      <fill>
        <patternFill>
          <bgColor theme="3" tint="0.5999600291252136"/>
        </patternFill>
      </fill>
    </dxf>
    <dxf>
      <font>
        <color theme="3" tint="0.5999600291252136"/>
      </font>
      <fill>
        <patternFill>
          <bgColor theme="3" tint="0.5999600291252136"/>
        </patternFill>
      </fill>
    </dxf>
    <dxf>
      <font>
        <color theme="3" tint="0.5999600291252136"/>
      </font>
      <fill>
        <patternFill>
          <bgColor theme="3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86"/>
  <sheetViews>
    <sheetView tabSelected="1" zoomScalePageLayoutView="0" workbookViewId="0" topLeftCell="A4">
      <selection activeCell="O18" sqref="O18"/>
    </sheetView>
  </sheetViews>
  <sheetFormatPr defaultColWidth="9.140625" defaultRowHeight="15"/>
  <cols>
    <col min="1" max="1" width="1.1484375" style="0" customWidth="1"/>
    <col min="2" max="2" width="4.8515625" style="0" bestFit="1" customWidth="1"/>
    <col min="3" max="3" width="76.00390625" style="0" customWidth="1"/>
    <col min="4" max="4" width="7.28125" style="0" bestFit="1" customWidth="1"/>
    <col min="5" max="5" width="9.140625" style="0" customWidth="1"/>
    <col min="6" max="7" width="15.57421875" style="0" customWidth="1"/>
    <col min="8" max="8" width="16.140625" style="0" customWidth="1"/>
    <col min="9" max="9" width="8.00390625" style="51" customWidth="1"/>
    <col min="10" max="10" width="6.140625" style="51" customWidth="1"/>
  </cols>
  <sheetData>
    <row r="1" spans="2:10" ht="15">
      <c r="B1" s="110"/>
      <c r="C1" s="111"/>
      <c r="D1" s="111"/>
      <c r="E1" s="111"/>
      <c r="F1" s="111"/>
      <c r="G1" s="111"/>
      <c r="H1" s="111"/>
      <c r="I1" s="112"/>
      <c r="J1" s="43"/>
    </row>
    <row r="2" spans="2:10" ht="15">
      <c r="B2" s="113"/>
      <c r="C2" s="114"/>
      <c r="D2" s="114"/>
      <c r="E2" s="114"/>
      <c r="F2" s="114"/>
      <c r="G2" s="114"/>
      <c r="H2" s="114"/>
      <c r="I2" s="115"/>
      <c r="J2" s="42"/>
    </row>
    <row r="3" spans="2:10" ht="15">
      <c r="B3" s="113"/>
      <c r="C3" s="114"/>
      <c r="D3" s="114"/>
      <c r="E3" s="114"/>
      <c r="F3" s="114"/>
      <c r="G3" s="114"/>
      <c r="H3" s="114"/>
      <c r="I3" s="115"/>
      <c r="J3" s="42"/>
    </row>
    <row r="4" spans="2:10" ht="15">
      <c r="B4" s="113"/>
      <c r="C4" s="114"/>
      <c r="D4" s="114"/>
      <c r="E4" s="114"/>
      <c r="F4" s="114"/>
      <c r="G4" s="114"/>
      <c r="H4" s="114"/>
      <c r="I4" s="115"/>
      <c r="J4" s="42"/>
    </row>
    <row r="5" spans="2:10" ht="15">
      <c r="B5" s="113"/>
      <c r="C5" s="114"/>
      <c r="D5" s="114"/>
      <c r="E5" s="114"/>
      <c r="F5" s="114"/>
      <c r="G5" s="114"/>
      <c r="H5" s="114"/>
      <c r="I5" s="115"/>
      <c r="J5" s="42"/>
    </row>
    <row r="6" spans="2:10" ht="15">
      <c r="B6" s="92" t="s">
        <v>0</v>
      </c>
      <c r="C6" s="93"/>
      <c r="D6" s="93"/>
      <c r="E6" s="93"/>
      <c r="F6" s="93"/>
      <c r="G6" s="93"/>
      <c r="H6" s="93"/>
      <c r="I6" s="94"/>
      <c r="J6" s="42"/>
    </row>
    <row r="7" spans="2:10" ht="15">
      <c r="B7" s="92" t="s">
        <v>128</v>
      </c>
      <c r="C7" s="93"/>
      <c r="D7" s="93"/>
      <c r="E7" s="93"/>
      <c r="F7" s="93"/>
      <c r="G7" s="93"/>
      <c r="H7" s="93"/>
      <c r="I7" s="94"/>
      <c r="J7" s="42"/>
    </row>
    <row r="8" spans="2:10" ht="15">
      <c r="B8" s="92" t="s">
        <v>129</v>
      </c>
      <c r="C8" s="93"/>
      <c r="D8" s="93"/>
      <c r="E8" s="93"/>
      <c r="F8" s="93"/>
      <c r="G8" s="93"/>
      <c r="H8" s="93"/>
      <c r="I8" s="94"/>
      <c r="J8" s="42"/>
    </row>
    <row r="9" spans="2:10" ht="15">
      <c r="B9" s="92" t="s">
        <v>130</v>
      </c>
      <c r="C9" s="93"/>
      <c r="D9" s="93"/>
      <c r="E9" s="93"/>
      <c r="F9" s="93"/>
      <c r="G9" s="93"/>
      <c r="H9" s="93"/>
      <c r="I9" s="94"/>
      <c r="J9" s="42"/>
    </row>
    <row r="10" spans="2:10" ht="15">
      <c r="B10" s="92" t="s">
        <v>1</v>
      </c>
      <c r="C10" s="93"/>
      <c r="D10" s="93"/>
      <c r="E10" s="93"/>
      <c r="F10" s="93"/>
      <c r="G10" s="93"/>
      <c r="H10" s="93"/>
      <c r="I10" s="94"/>
      <c r="J10" s="42"/>
    </row>
    <row r="11" spans="2:10" ht="15.75" thickBot="1">
      <c r="B11" s="96"/>
      <c r="C11" s="97"/>
      <c r="D11" s="97"/>
      <c r="E11" s="97"/>
      <c r="F11" s="97"/>
      <c r="G11" s="97"/>
      <c r="H11" s="97"/>
      <c r="I11" s="98"/>
      <c r="J11" s="42"/>
    </row>
    <row r="12" spans="2:10" ht="15.75" thickBot="1">
      <c r="B12" s="99" t="s">
        <v>133</v>
      </c>
      <c r="C12" s="100"/>
      <c r="D12" s="100"/>
      <c r="E12" s="100"/>
      <c r="F12" s="100"/>
      <c r="G12" s="100"/>
      <c r="H12" s="100"/>
      <c r="I12" s="101"/>
      <c r="J12" s="44"/>
    </row>
    <row r="13" spans="2:10" ht="15.75" thickBot="1">
      <c r="B13" s="102" t="s">
        <v>106</v>
      </c>
      <c r="C13" s="103"/>
      <c r="D13" s="103"/>
      <c r="E13" s="103"/>
      <c r="F13" s="103"/>
      <c r="G13" s="103"/>
      <c r="H13" s="103"/>
      <c r="I13" s="104"/>
      <c r="J13" s="45"/>
    </row>
    <row r="14" spans="2:10" ht="15.75" thickBot="1">
      <c r="B14" s="108" t="s">
        <v>2</v>
      </c>
      <c r="C14" s="109"/>
      <c r="D14" s="105" t="s">
        <v>90</v>
      </c>
      <c r="E14" s="106"/>
      <c r="F14" s="106"/>
      <c r="G14" s="106"/>
      <c r="H14" s="106"/>
      <c r="I14" s="107"/>
      <c r="J14" s="45"/>
    </row>
    <row r="15" spans="2:10" ht="15.75" thickBot="1">
      <c r="B15" s="105" t="s">
        <v>3</v>
      </c>
      <c r="C15" s="107"/>
      <c r="D15" s="105" t="s">
        <v>134</v>
      </c>
      <c r="E15" s="106"/>
      <c r="F15" s="106"/>
      <c r="G15" s="106"/>
      <c r="H15" s="106"/>
      <c r="I15" s="107"/>
      <c r="J15" s="45"/>
    </row>
    <row r="16" spans="2:10" ht="15.75" thickBot="1">
      <c r="B16" s="1"/>
      <c r="C16" s="1"/>
      <c r="D16" s="2"/>
      <c r="E16" s="2"/>
      <c r="F16" s="1"/>
      <c r="G16" s="3"/>
      <c r="H16" s="3"/>
      <c r="I16" s="49"/>
      <c r="J16" s="45"/>
    </row>
    <row r="17" spans="2:10" ht="26.25" thickBot="1">
      <c r="B17" s="4"/>
      <c r="C17" s="5" t="s">
        <v>4</v>
      </c>
      <c r="D17" s="5" t="s">
        <v>5</v>
      </c>
      <c r="E17" s="5" t="s">
        <v>6</v>
      </c>
      <c r="F17" s="6" t="s">
        <v>7</v>
      </c>
      <c r="G17" s="6" t="s">
        <v>8</v>
      </c>
      <c r="H17" s="6" t="s">
        <v>9</v>
      </c>
      <c r="I17" s="67" t="s">
        <v>132</v>
      </c>
      <c r="J17" s="45"/>
    </row>
    <row r="18" spans="2:10" ht="15">
      <c r="B18" s="68" t="s">
        <v>10</v>
      </c>
      <c r="C18" s="69" t="s">
        <v>11</v>
      </c>
      <c r="D18" s="70"/>
      <c r="E18" s="71"/>
      <c r="F18" s="72"/>
      <c r="G18" s="72"/>
      <c r="H18" s="73">
        <f>SUM(G19:G29)</f>
        <v>0</v>
      </c>
      <c r="I18" s="74">
        <v>0</v>
      </c>
      <c r="J18" s="45"/>
    </row>
    <row r="19" spans="2:10" ht="15">
      <c r="B19" s="11" t="s">
        <v>12</v>
      </c>
      <c r="C19" s="52" t="s">
        <v>119</v>
      </c>
      <c r="D19" s="13" t="s">
        <v>13</v>
      </c>
      <c r="E19" s="14">
        <v>1</v>
      </c>
      <c r="F19" s="15"/>
      <c r="G19" s="15">
        <f>F19*E19</f>
        <v>0</v>
      </c>
      <c r="H19" s="75"/>
      <c r="I19" s="16"/>
      <c r="J19" s="45"/>
    </row>
    <row r="20" spans="2:10" ht="15">
      <c r="B20" s="11" t="s">
        <v>14</v>
      </c>
      <c r="C20" s="53" t="s">
        <v>124</v>
      </c>
      <c r="D20" s="13" t="s">
        <v>15</v>
      </c>
      <c r="E20" s="14">
        <v>80</v>
      </c>
      <c r="F20" s="15"/>
      <c r="G20" s="15">
        <f>F20*E20</f>
        <v>0</v>
      </c>
      <c r="H20" s="75"/>
      <c r="I20" s="16"/>
      <c r="J20" s="45"/>
    </row>
    <row r="21" spans="2:10" ht="15">
      <c r="B21" s="11" t="s">
        <v>16</v>
      </c>
      <c r="C21" s="53" t="s">
        <v>121</v>
      </c>
      <c r="D21" s="17" t="s">
        <v>17</v>
      </c>
      <c r="E21" s="18">
        <v>1</v>
      </c>
      <c r="F21" s="15"/>
      <c r="G21" s="15">
        <f>F21*E21</f>
        <v>0</v>
      </c>
      <c r="H21" s="75"/>
      <c r="I21" s="16"/>
      <c r="J21" s="45"/>
    </row>
    <row r="22" spans="2:10" ht="15">
      <c r="B22" s="11" t="s">
        <v>18</v>
      </c>
      <c r="C22" s="53" t="s">
        <v>19</v>
      </c>
      <c r="D22" s="13" t="s">
        <v>13</v>
      </c>
      <c r="E22" s="14">
        <v>1</v>
      </c>
      <c r="F22" s="15"/>
      <c r="G22" s="15">
        <f>F22*E22</f>
        <v>0</v>
      </c>
      <c r="H22" s="75"/>
      <c r="I22" s="16"/>
      <c r="J22" s="46"/>
    </row>
    <row r="23" spans="2:10" ht="15">
      <c r="B23" s="11" t="s">
        <v>21</v>
      </c>
      <c r="C23" s="53" t="s">
        <v>122</v>
      </c>
      <c r="D23" s="13" t="s">
        <v>13</v>
      </c>
      <c r="E23" s="14">
        <v>1</v>
      </c>
      <c r="F23" s="66"/>
      <c r="G23" s="15">
        <f>F23*E23</f>
        <v>0</v>
      </c>
      <c r="H23" s="75"/>
      <c r="I23" s="16"/>
      <c r="J23" s="46"/>
    </row>
    <row r="24" spans="2:10" ht="15">
      <c r="B24" s="11" t="s">
        <v>22</v>
      </c>
      <c r="C24" s="52" t="s">
        <v>23</v>
      </c>
      <c r="D24" s="13" t="s">
        <v>13</v>
      </c>
      <c r="E24" s="14">
        <v>1</v>
      </c>
      <c r="F24" s="15"/>
      <c r="G24" s="15">
        <f>F24*E24</f>
        <v>0</v>
      </c>
      <c r="H24" s="75"/>
      <c r="I24" s="16"/>
      <c r="J24" s="46"/>
    </row>
    <row r="25" spans="2:10" ht="15">
      <c r="B25" s="11" t="s">
        <v>24</v>
      </c>
      <c r="C25" s="52" t="s">
        <v>113</v>
      </c>
      <c r="D25" s="13" t="s">
        <v>13</v>
      </c>
      <c r="E25" s="14">
        <v>1</v>
      </c>
      <c r="F25" s="15"/>
      <c r="G25" s="15">
        <f>F25*E25</f>
        <v>0</v>
      </c>
      <c r="H25" s="75"/>
      <c r="I25" s="16"/>
      <c r="J25" s="46"/>
    </row>
    <row r="26" spans="2:10" ht="15">
      <c r="B26" s="11" t="s">
        <v>25</v>
      </c>
      <c r="C26" s="52" t="s">
        <v>131</v>
      </c>
      <c r="D26" s="13" t="s">
        <v>20</v>
      </c>
      <c r="E26" s="14">
        <v>60</v>
      </c>
      <c r="F26" s="15"/>
      <c r="G26" s="15">
        <f>F26*E26</f>
        <v>0</v>
      </c>
      <c r="H26" s="75"/>
      <c r="I26" s="16"/>
      <c r="J26" s="46"/>
    </row>
    <row r="27" spans="2:10" ht="15">
      <c r="B27" s="11" t="s">
        <v>27</v>
      </c>
      <c r="C27" s="52" t="s">
        <v>26</v>
      </c>
      <c r="D27" s="13" t="s">
        <v>13</v>
      </c>
      <c r="E27" s="14">
        <v>1</v>
      </c>
      <c r="F27" s="15"/>
      <c r="G27" s="15">
        <f>F27*E27</f>
        <v>0</v>
      </c>
      <c r="H27" s="76"/>
      <c r="I27" s="19"/>
      <c r="J27" s="47"/>
    </row>
    <row r="28" spans="2:10" ht="15">
      <c r="B28" s="11" t="s">
        <v>86</v>
      </c>
      <c r="C28" s="52" t="s">
        <v>28</v>
      </c>
      <c r="D28" s="13" t="s">
        <v>13</v>
      </c>
      <c r="E28" s="14">
        <v>1</v>
      </c>
      <c r="F28" s="15"/>
      <c r="G28" s="15">
        <f>F28*E28</f>
        <v>0</v>
      </c>
      <c r="H28" s="76"/>
      <c r="I28" s="19"/>
      <c r="J28" s="47"/>
    </row>
    <row r="29" spans="2:10" ht="15">
      <c r="B29" s="11" t="s">
        <v>114</v>
      </c>
      <c r="C29" s="52" t="s">
        <v>97</v>
      </c>
      <c r="D29" s="13" t="s">
        <v>13</v>
      </c>
      <c r="E29" s="14">
        <v>1</v>
      </c>
      <c r="F29" s="15"/>
      <c r="G29" s="15">
        <f>E29*F29</f>
        <v>0</v>
      </c>
      <c r="H29" s="76"/>
      <c r="I29" s="19"/>
      <c r="J29" s="47"/>
    </row>
    <row r="30" spans="2:10" ht="15">
      <c r="B30" s="20"/>
      <c r="C30" s="21"/>
      <c r="D30" s="22"/>
      <c r="E30" s="23"/>
      <c r="F30" s="24"/>
      <c r="G30" s="58"/>
      <c r="H30" s="76"/>
      <c r="I30" s="77"/>
      <c r="J30" s="47"/>
    </row>
    <row r="31" spans="2:10" ht="15">
      <c r="B31" s="25" t="s">
        <v>29</v>
      </c>
      <c r="C31" s="7" t="s">
        <v>30</v>
      </c>
      <c r="D31" s="8"/>
      <c r="E31" s="9"/>
      <c r="F31" s="10"/>
      <c r="G31" s="10"/>
      <c r="H31" s="78">
        <f>SUM(G32:G38)</f>
        <v>0</v>
      </c>
      <c r="I31" s="79">
        <v>0</v>
      </c>
      <c r="J31" s="50"/>
    </row>
    <row r="32" spans="2:10" ht="15">
      <c r="B32" s="26" t="s">
        <v>31</v>
      </c>
      <c r="C32" s="12" t="s">
        <v>100</v>
      </c>
      <c r="D32" s="13" t="s">
        <v>17</v>
      </c>
      <c r="E32" s="14">
        <v>2</v>
      </c>
      <c r="F32" s="15"/>
      <c r="G32" s="15">
        <f aca="true" t="shared" si="0" ref="G32:G38">F32*E32</f>
        <v>0</v>
      </c>
      <c r="H32" s="76"/>
      <c r="I32" s="77"/>
      <c r="J32" s="47"/>
    </row>
    <row r="33" spans="2:10" ht="15">
      <c r="B33" s="26" t="s">
        <v>33</v>
      </c>
      <c r="C33" s="12" t="s">
        <v>108</v>
      </c>
      <c r="D33" s="13" t="s">
        <v>32</v>
      </c>
      <c r="E33" s="14">
        <v>162</v>
      </c>
      <c r="F33" s="15"/>
      <c r="G33" s="15">
        <f t="shared" si="0"/>
        <v>0</v>
      </c>
      <c r="H33" s="76"/>
      <c r="I33" s="77"/>
      <c r="J33" s="47"/>
    </row>
    <row r="34" spans="2:10" ht="15">
      <c r="B34" s="26" t="s">
        <v>35</v>
      </c>
      <c r="C34" s="12" t="s">
        <v>109</v>
      </c>
      <c r="D34" s="13" t="s">
        <v>34</v>
      </c>
      <c r="E34" s="14">
        <f>((6.8*4.5)+(20*3)+(8*4.5))*0.3</f>
        <v>37.98</v>
      </c>
      <c r="F34" s="15"/>
      <c r="G34" s="15">
        <f t="shared" si="0"/>
        <v>0</v>
      </c>
      <c r="H34" s="76"/>
      <c r="I34" s="77"/>
      <c r="J34" s="47"/>
    </row>
    <row r="35" spans="2:10" ht="15">
      <c r="B35" s="26" t="s">
        <v>36</v>
      </c>
      <c r="C35" s="12" t="s">
        <v>110</v>
      </c>
      <c r="D35" s="13" t="s">
        <v>13</v>
      </c>
      <c r="E35" s="14">
        <v>1</v>
      </c>
      <c r="F35" s="15"/>
      <c r="G35" s="15">
        <f t="shared" si="0"/>
        <v>0</v>
      </c>
      <c r="H35" s="76"/>
      <c r="I35" s="77"/>
      <c r="J35" s="47"/>
    </row>
    <row r="36" spans="2:10" ht="15">
      <c r="B36" s="26" t="s">
        <v>37</v>
      </c>
      <c r="C36" s="12" t="s">
        <v>111</v>
      </c>
      <c r="D36" s="13" t="s">
        <v>34</v>
      </c>
      <c r="E36" s="14">
        <v>7.65</v>
      </c>
      <c r="F36" s="15"/>
      <c r="G36" s="15">
        <f t="shared" si="0"/>
        <v>0</v>
      </c>
      <c r="H36" s="76"/>
      <c r="I36" s="77"/>
      <c r="J36" s="47"/>
    </row>
    <row r="37" spans="2:10" ht="15">
      <c r="B37" s="26" t="s">
        <v>38</v>
      </c>
      <c r="C37" s="12" t="s">
        <v>112</v>
      </c>
      <c r="D37" s="13" t="s">
        <v>32</v>
      </c>
      <c r="E37" s="14">
        <f>(4*4.5)</f>
        <v>18</v>
      </c>
      <c r="F37" s="15"/>
      <c r="G37" s="15">
        <f t="shared" si="0"/>
        <v>0</v>
      </c>
      <c r="H37" s="76"/>
      <c r="I37" s="77"/>
      <c r="J37" s="47"/>
    </row>
    <row r="38" spans="2:10" ht="15">
      <c r="B38" s="26" t="s">
        <v>87</v>
      </c>
      <c r="C38" s="12" t="s">
        <v>120</v>
      </c>
      <c r="D38" s="13" t="s">
        <v>13</v>
      </c>
      <c r="E38" s="14">
        <v>1</v>
      </c>
      <c r="F38" s="15"/>
      <c r="G38" s="15">
        <f t="shared" si="0"/>
        <v>0</v>
      </c>
      <c r="H38" s="76"/>
      <c r="I38" s="77"/>
      <c r="J38" s="47"/>
    </row>
    <row r="39" spans="2:10" ht="15">
      <c r="B39" s="65"/>
      <c r="C39" s="56"/>
      <c r="D39" s="56"/>
      <c r="E39" s="56"/>
      <c r="F39" s="56"/>
      <c r="G39" s="54"/>
      <c r="H39" s="75"/>
      <c r="I39" s="80"/>
      <c r="J39" s="46"/>
    </row>
    <row r="40" spans="2:10" ht="15">
      <c r="B40" s="25" t="s">
        <v>39</v>
      </c>
      <c r="C40" s="29" t="s">
        <v>98</v>
      </c>
      <c r="D40" s="30"/>
      <c r="E40" s="30"/>
      <c r="F40" s="31"/>
      <c r="G40" s="62"/>
      <c r="H40" s="78">
        <f>SUM(G41:G42)</f>
        <v>0</v>
      </c>
      <c r="I40" s="79">
        <v>0</v>
      </c>
      <c r="J40" s="50"/>
    </row>
    <row r="41" spans="2:10" ht="15">
      <c r="B41" s="11" t="s">
        <v>40</v>
      </c>
      <c r="C41" s="12" t="s">
        <v>41</v>
      </c>
      <c r="D41" s="13" t="s">
        <v>34</v>
      </c>
      <c r="E41" s="14">
        <f>0.4+1.3+0.2</f>
        <v>1.9000000000000001</v>
      </c>
      <c r="F41" s="15"/>
      <c r="G41" s="63">
        <f>F41*E41</f>
        <v>0</v>
      </c>
      <c r="H41" s="75"/>
      <c r="I41" s="80"/>
      <c r="J41" s="46"/>
    </row>
    <row r="42" spans="2:10" ht="15">
      <c r="B42" s="11" t="s">
        <v>42</v>
      </c>
      <c r="C42" s="12" t="s">
        <v>101</v>
      </c>
      <c r="D42" s="13" t="s">
        <v>17</v>
      </c>
      <c r="E42" s="14">
        <f>5+14</f>
        <v>19</v>
      </c>
      <c r="F42" s="15"/>
      <c r="G42" s="63">
        <f>F42*E42</f>
        <v>0</v>
      </c>
      <c r="H42" s="75"/>
      <c r="I42" s="80"/>
      <c r="J42" s="46"/>
    </row>
    <row r="43" spans="2:10" ht="15">
      <c r="B43" s="20"/>
      <c r="C43" s="12"/>
      <c r="D43" s="22"/>
      <c r="E43" s="23"/>
      <c r="F43" s="24"/>
      <c r="G43" s="64"/>
      <c r="H43" s="81"/>
      <c r="I43" s="82"/>
      <c r="J43" s="48"/>
    </row>
    <row r="44" spans="2:10" ht="15">
      <c r="B44" s="25" t="s">
        <v>43</v>
      </c>
      <c r="C44" s="29" t="s">
        <v>82</v>
      </c>
      <c r="D44" s="30"/>
      <c r="E44" s="30"/>
      <c r="F44" s="32"/>
      <c r="G44" s="32"/>
      <c r="H44" s="78">
        <f>SUM(G45:G49)</f>
        <v>0</v>
      </c>
      <c r="I44" s="79">
        <v>0</v>
      </c>
      <c r="J44" s="50"/>
    </row>
    <row r="45" spans="2:10" ht="15">
      <c r="B45" s="11" t="s">
        <v>44</v>
      </c>
      <c r="C45" s="12" t="s">
        <v>102</v>
      </c>
      <c r="D45" s="13" t="s">
        <v>15</v>
      </c>
      <c r="E45" s="14">
        <f>7.5+21</f>
        <v>28.5</v>
      </c>
      <c r="F45" s="15"/>
      <c r="G45" s="15">
        <f>F45*E45</f>
        <v>0</v>
      </c>
      <c r="H45" s="75"/>
      <c r="I45" s="80"/>
      <c r="J45" s="46"/>
    </row>
    <row r="46" spans="2:10" ht="15">
      <c r="B46" s="11" t="s">
        <v>45</v>
      </c>
      <c r="C46" s="12" t="s">
        <v>99</v>
      </c>
      <c r="D46" s="13" t="s">
        <v>34</v>
      </c>
      <c r="E46" s="14">
        <v>2.7</v>
      </c>
      <c r="F46" s="15"/>
      <c r="G46" s="15">
        <f>F46*E46</f>
        <v>0</v>
      </c>
      <c r="H46" s="75"/>
      <c r="I46" s="80"/>
      <c r="J46" s="46"/>
    </row>
    <row r="47" spans="2:10" ht="15">
      <c r="B47" s="11" t="s">
        <v>46</v>
      </c>
      <c r="C47" s="12" t="s">
        <v>107</v>
      </c>
      <c r="D47" s="13" t="s">
        <v>15</v>
      </c>
      <c r="E47" s="14">
        <v>42</v>
      </c>
      <c r="F47" s="15"/>
      <c r="G47" s="15">
        <f>F47*E47</f>
        <v>0</v>
      </c>
      <c r="H47" s="75"/>
      <c r="I47" s="80"/>
      <c r="J47" s="46"/>
    </row>
    <row r="48" spans="2:10" ht="15">
      <c r="B48" s="11" t="s">
        <v>47</v>
      </c>
      <c r="C48" s="12" t="s">
        <v>83</v>
      </c>
      <c r="D48" s="13" t="s">
        <v>32</v>
      </c>
      <c r="E48" s="14">
        <v>31.37</v>
      </c>
      <c r="F48" s="15"/>
      <c r="G48" s="15">
        <f>F48*E48</f>
        <v>0</v>
      </c>
      <c r="H48" s="75"/>
      <c r="I48" s="80"/>
      <c r="J48" s="46"/>
    </row>
    <row r="49" spans="2:10" ht="15">
      <c r="B49" s="11" t="s">
        <v>88</v>
      </c>
      <c r="C49" s="12" t="s">
        <v>105</v>
      </c>
      <c r="D49" s="13" t="s">
        <v>32</v>
      </c>
      <c r="E49" s="14">
        <v>0.76</v>
      </c>
      <c r="F49" s="15"/>
      <c r="G49" s="15">
        <f>F49*E49</f>
        <v>0</v>
      </c>
      <c r="H49" s="75"/>
      <c r="I49" s="80"/>
      <c r="J49" s="46"/>
    </row>
    <row r="50" spans="2:10" ht="15">
      <c r="B50" s="11"/>
      <c r="C50" s="12"/>
      <c r="D50" s="13"/>
      <c r="E50" s="14"/>
      <c r="F50" s="27"/>
      <c r="G50" s="28"/>
      <c r="H50" s="76"/>
      <c r="I50" s="77"/>
      <c r="J50" s="47"/>
    </row>
    <row r="51" spans="2:10" ht="15">
      <c r="B51" s="25" t="s">
        <v>48</v>
      </c>
      <c r="C51" s="29" t="s">
        <v>49</v>
      </c>
      <c r="D51" s="30"/>
      <c r="E51" s="30"/>
      <c r="F51" s="32"/>
      <c r="G51" s="32"/>
      <c r="H51" s="78">
        <f>SUM(G52:G55)</f>
        <v>0</v>
      </c>
      <c r="I51" s="79">
        <v>0</v>
      </c>
      <c r="J51" s="50"/>
    </row>
    <row r="52" spans="2:10" ht="15">
      <c r="B52" s="11" t="s">
        <v>50</v>
      </c>
      <c r="C52" s="12" t="s">
        <v>115</v>
      </c>
      <c r="D52" s="13" t="s">
        <v>32</v>
      </c>
      <c r="E52" s="14">
        <f>28+76</f>
        <v>104</v>
      </c>
      <c r="F52" s="15"/>
      <c r="G52" s="15">
        <f>F52*E52</f>
        <v>0</v>
      </c>
      <c r="H52" s="75"/>
      <c r="I52" s="80"/>
      <c r="J52" s="46"/>
    </row>
    <row r="53" spans="2:10" ht="15">
      <c r="B53" s="11" t="s">
        <v>51</v>
      </c>
      <c r="C53" s="12" t="s">
        <v>103</v>
      </c>
      <c r="D53" s="13" t="s">
        <v>32</v>
      </c>
      <c r="E53" s="14">
        <f>8.42*3</f>
        <v>25.259999999999998</v>
      </c>
      <c r="F53" s="15"/>
      <c r="G53" s="15">
        <f>F53*E53</f>
        <v>0</v>
      </c>
      <c r="H53" s="75"/>
      <c r="I53" s="80"/>
      <c r="J53" s="46"/>
    </row>
    <row r="54" spans="2:10" ht="15">
      <c r="B54" s="11" t="s">
        <v>52</v>
      </c>
      <c r="C54" s="12" t="s">
        <v>104</v>
      </c>
      <c r="D54" s="13" t="s">
        <v>32</v>
      </c>
      <c r="E54" s="14">
        <f>8.42*3</f>
        <v>25.259999999999998</v>
      </c>
      <c r="F54" s="15"/>
      <c r="G54" s="15">
        <f>F54*E54</f>
        <v>0</v>
      </c>
      <c r="H54" s="75"/>
      <c r="I54" s="80"/>
      <c r="J54" s="46"/>
    </row>
    <row r="55" spans="2:10" ht="15">
      <c r="B55" s="11" t="s">
        <v>53</v>
      </c>
      <c r="C55" s="12" t="s">
        <v>125</v>
      </c>
      <c r="D55" s="13" t="s">
        <v>13</v>
      </c>
      <c r="E55" s="14">
        <v>1</v>
      </c>
      <c r="F55" s="15"/>
      <c r="G55" s="15">
        <f>F55*E55</f>
        <v>0</v>
      </c>
      <c r="H55" s="75"/>
      <c r="I55" s="80"/>
      <c r="J55" s="46"/>
    </row>
    <row r="56" spans="2:10" ht="15">
      <c r="B56" s="11"/>
      <c r="C56" s="12"/>
      <c r="D56" s="13"/>
      <c r="E56" s="14"/>
      <c r="F56" s="15"/>
      <c r="G56" s="15"/>
      <c r="H56" s="75"/>
      <c r="I56" s="80"/>
      <c r="J56" s="47"/>
    </row>
    <row r="57" spans="2:10" ht="15">
      <c r="B57" s="25" t="s">
        <v>54</v>
      </c>
      <c r="C57" s="29" t="s">
        <v>84</v>
      </c>
      <c r="D57" s="30"/>
      <c r="E57" s="30"/>
      <c r="F57" s="32"/>
      <c r="G57" s="32"/>
      <c r="H57" s="78">
        <f>SUM(G58:G58)</f>
        <v>0</v>
      </c>
      <c r="I57" s="79">
        <v>0</v>
      </c>
      <c r="J57" s="50"/>
    </row>
    <row r="58" spans="2:10" ht="15">
      <c r="B58" s="11" t="s">
        <v>56</v>
      </c>
      <c r="C58" s="12" t="s">
        <v>116</v>
      </c>
      <c r="D58" s="13" t="s">
        <v>32</v>
      </c>
      <c r="E58" s="14">
        <v>12</v>
      </c>
      <c r="F58" s="15"/>
      <c r="G58" s="15">
        <f>F58*E58</f>
        <v>0</v>
      </c>
      <c r="H58" s="83"/>
      <c r="I58" s="84"/>
      <c r="J58" s="47"/>
    </row>
    <row r="59" spans="2:10" ht="15">
      <c r="B59" s="11"/>
      <c r="C59" s="12"/>
      <c r="D59" s="13"/>
      <c r="E59" s="14"/>
      <c r="F59" s="15"/>
      <c r="G59" s="15"/>
      <c r="H59" s="76"/>
      <c r="I59" s="77"/>
      <c r="J59" s="47"/>
    </row>
    <row r="60" spans="2:10" ht="15">
      <c r="B60" s="25" t="s">
        <v>58</v>
      </c>
      <c r="C60" s="29" t="s">
        <v>55</v>
      </c>
      <c r="D60" s="30"/>
      <c r="E60" s="30"/>
      <c r="F60" s="32"/>
      <c r="G60" s="32"/>
      <c r="H60" s="78">
        <f>SUM(G61:G61)</f>
        <v>0</v>
      </c>
      <c r="I60" s="79">
        <v>0</v>
      </c>
      <c r="J60" s="50"/>
    </row>
    <row r="61" spans="2:10" ht="15">
      <c r="B61" s="11" t="s">
        <v>60</v>
      </c>
      <c r="C61" s="12" t="s">
        <v>57</v>
      </c>
      <c r="D61" s="13" t="s">
        <v>15</v>
      </c>
      <c r="E61" s="14">
        <v>12</v>
      </c>
      <c r="F61" s="15"/>
      <c r="G61" s="15">
        <f>F61*E61</f>
        <v>0</v>
      </c>
      <c r="H61" s="75"/>
      <c r="I61" s="80"/>
      <c r="J61" s="46"/>
    </row>
    <row r="62" spans="2:10" ht="15">
      <c r="B62" s="11"/>
      <c r="C62" s="12"/>
      <c r="D62" s="13"/>
      <c r="E62" s="14"/>
      <c r="F62" s="33"/>
      <c r="G62" s="15"/>
      <c r="H62" s="76"/>
      <c r="I62" s="77"/>
      <c r="J62" s="47"/>
    </row>
    <row r="63" spans="2:10" ht="15">
      <c r="B63" s="25" t="s">
        <v>62</v>
      </c>
      <c r="C63" s="29" t="s">
        <v>59</v>
      </c>
      <c r="D63" s="34"/>
      <c r="E63" s="35"/>
      <c r="F63" s="32"/>
      <c r="G63" s="32"/>
      <c r="H63" s="78">
        <f>SUM(G64:G65)</f>
        <v>0</v>
      </c>
      <c r="I63" s="79">
        <v>0</v>
      </c>
      <c r="J63" s="50"/>
    </row>
    <row r="64" spans="2:10" ht="15">
      <c r="B64" s="11" t="s">
        <v>64</v>
      </c>
      <c r="C64" s="12" t="s">
        <v>61</v>
      </c>
      <c r="D64" s="13" t="s">
        <v>32</v>
      </c>
      <c r="E64" s="14">
        <f>8.42*3</f>
        <v>25.259999999999998</v>
      </c>
      <c r="F64" s="15"/>
      <c r="G64" s="15">
        <f>F64*E64</f>
        <v>0</v>
      </c>
      <c r="H64" s="75"/>
      <c r="I64" s="80"/>
      <c r="J64" s="46"/>
    </row>
    <row r="65" spans="2:10" ht="15">
      <c r="B65" s="11" t="s">
        <v>91</v>
      </c>
      <c r="C65" s="12" t="s">
        <v>118</v>
      </c>
      <c r="D65" s="13" t="s">
        <v>15</v>
      </c>
      <c r="E65" s="14">
        <v>36</v>
      </c>
      <c r="F65" s="15"/>
      <c r="G65" s="15">
        <f>F65*E65</f>
        <v>0</v>
      </c>
      <c r="H65" s="75"/>
      <c r="I65" s="80"/>
      <c r="J65" s="46"/>
    </row>
    <row r="66" spans="2:10" ht="15">
      <c r="B66" s="11"/>
      <c r="C66" s="36"/>
      <c r="D66" s="37"/>
      <c r="E66" s="38"/>
      <c r="F66" s="15"/>
      <c r="G66" s="28"/>
      <c r="H66" s="76"/>
      <c r="I66" s="77"/>
      <c r="J66" s="47"/>
    </row>
    <row r="67" spans="2:10" ht="15">
      <c r="B67" s="25" t="s">
        <v>65</v>
      </c>
      <c r="C67" s="29" t="s">
        <v>63</v>
      </c>
      <c r="D67" s="30"/>
      <c r="E67" s="30"/>
      <c r="F67" s="32"/>
      <c r="G67" s="32"/>
      <c r="H67" s="78">
        <f>SUM(G68:G68)</f>
        <v>0</v>
      </c>
      <c r="I67" s="79">
        <v>0</v>
      </c>
      <c r="J67" s="50"/>
    </row>
    <row r="68" spans="2:10" ht="15">
      <c r="B68" s="11" t="s">
        <v>67</v>
      </c>
      <c r="C68" s="12" t="s">
        <v>126</v>
      </c>
      <c r="D68" s="13" t="s">
        <v>13</v>
      </c>
      <c r="E68" s="14">
        <v>1</v>
      </c>
      <c r="F68" s="15"/>
      <c r="G68" s="15">
        <f>F68*E68</f>
        <v>0</v>
      </c>
      <c r="H68" s="75"/>
      <c r="I68" s="80"/>
      <c r="J68" s="46"/>
    </row>
    <row r="69" spans="2:10" ht="15">
      <c r="B69" s="11"/>
      <c r="C69" s="12"/>
      <c r="D69" s="13"/>
      <c r="E69" s="14"/>
      <c r="F69" s="28"/>
      <c r="G69" s="28"/>
      <c r="H69" s="76"/>
      <c r="I69" s="77"/>
      <c r="J69" s="47"/>
    </row>
    <row r="70" spans="2:10" ht="15">
      <c r="B70" s="25" t="s">
        <v>70</v>
      </c>
      <c r="C70" s="29" t="s">
        <v>66</v>
      </c>
      <c r="D70" s="30"/>
      <c r="E70" s="30"/>
      <c r="F70" s="32"/>
      <c r="G70" s="32"/>
      <c r="H70" s="78">
        <f>SUM(G71:G73)</f>
        <v>0</v>
      </c>
      <c r="I70" s="79">
        <v>0</v>
      </c>
      <c r="J70" s="50"/>
    </row>
    <row r="71" spans="2:10" ht="15">
      <c r="B71" s="11" t="s">
        <v>72</v>
      </c>
      <c r="C71" s="12" t="s">
        <v>127</v>
      </c>
      <c r="D71" s="13" t="s">
        <v>13</v>
      </c>
      <c r="E71" s="14">
        <v>1</v>
      </c>
      <c r="F71" s="15"/>
      <c r="G71" s="15">
        <f>F71*E71</f>
        <v>0</v>
      </c>
      <c r="H71" s="75"/>
      <c r="I71" s="80"/>
      <c r="J71" s="46"/>
    </row>
    <row r="72" spans="2:10" ht="15">
      <c r="B72" s="11" t="s">
        <v>92</v>
      </c>
      <c r="C72" s="12" t="s">
        <v>68</v>
      </c>
      <c r="D72" s="13" t="s">
        <v>17</v>
      </c>
      <c r="E72" s="14">
        <v>1</v>
      </c>
      <c r="F72" s="15"/>
      <c r="G72" s="15">
        <f>F72*E72</f>
        <v>0</v>
      </c>
      <c r="H72" s="76"/>
      <c r="I72" s="77"/>
      <c r="J72" s="47"/>
    </row>
    <row r="73" spans="2:10" ht="25.5">
      <c r="B73" s="11" t="s">
        <v>93</v>
      </c>
      <c r="C73" s="12" t="s">
        <v>69</v>
      </c>
      <c r="D73" s="13" t="s">
        <v>17</v>
      </c>
      <c r="E73" s="14">
        <v>3</v>
      </c>
      <c r="F73" s="15"/>
      <c r="G73" s="15">
        <f>F73*E73</f>
        <v>0</v>
      </c>
      <c r="H73" s="75"/>
      <c r="I73" s="80"/>
      <c r="J73" s="46"/>
    </row>
    <row r="74" spans="2:10" ht="15">
      <c r="B74" s="11"/>
      <c r="C74" s="12"/>
      <c r="D74" s="13"/>
      <c r="E74" s="14"/>
      <c r="F74" s="15"/>
      <c r="G74" s="15"/>
      <c r="H74" s="76"/>
      <c r="I74" s="77"/>
      <c r="J74" s="47"/>
    </row>
    <row r="75" spans="2:10" ht="15">
      <c r="B75" s="25" t="s">
        <v>73</v>
      </c>
      <c r="C75" s="29" t="s">
        <v>71</v>
      </c>
      <c r="D75" s="30"/>
      <c r="E75" s="30"/>
      <c r="F75" s="32"/>
      <c r="G75" s="32"/>
      <c r="H75" s="78">
        <f>SUM(G76:G76)</f>
        <v>0</v>
      </c>
      <c r="I75" s="79">
        <v>0</v>
      </c>
      <c r="J75" s="50"/>
    </row>
    <row r="76" spans="2:10" ht="25.5">
      <c r="B76" s="11" t="s">
        <v>75</v>
      </c>
      <c r="C76" s="12" t="s">
        <v>123</v>
      </c>
      <c r="D76" s="13" t="s">
        <v>17</v>
      </c>
      <c r="E76" s="14">
        <v>1</v>
      </c>
      <c r="F76" s="15"/>
      <c r="G76" s="15">
        <f>F76*E76</f>
        <v>0</v>
      </c>
      <c r="H76" s="76"/>
      <c r="I76" s="77"/>
      <c r="J76" s="47"/>
    </row>
    <row r="77" spans="2:10" ht="15">
      <c r="B77" s="11"/>
      <c r="C77" s="12"/>
      <c r="D77" s="13"/>
      <c r="E77" s="14"/>
      <c r="F77" s="33"/>
      <c r="G77" s="15"/>
      <c r="H77" s="76"/>
      <c r="I77" s="77"/>
      <c r="J77" s="47"/>
    </row>
    <row r="78" spans="2:10" ht="15">
      <c r="B78" s="25" t="s">
        <v>77</v>
      </c>
      <c r="C78" s="29" t="s">
        <v>74</v>
      </c>
      <c r="D78" s="30"/>
      <c r="E78" s="30"/>
      <c r="F78" s="32"/>
      <c r="G78" s="32"/>
      <c r="H78" s="78">
        <f>SUM(G79:G80)</f>
        <v>0</v>
      </c>
      <c r="I78" s="79">
        <v>0</v>
      </c>
      <c r="J78" s="50"/>
    </row>
    <row r="79" spans="2:10" ht="15">
      <c r="B79" s="11" t="s">
        <v>79</v>
      </c>
      <c r="C79" s="12" t="s">
        <v>76</v>
      </c>
      <c r="D79" s="13" t="s">
        <v>32</v>
      </c>
      <c r="E79" s="14">
        <v>28</v>
      </c>
      <c r="F79" s="15"/>
      <c r="G79" s="15">
        <f>F79*E79</f>
        <v>0</v>
      </c>
      <c r="H79" s="75"/>
      <c r="I79" s="80"/>
      <c r="J79" s="46"/>
    </row>
    <row r="80" spans="2:10" ht="15">
      <c r="B80" s="11" t="s">
        <v>89</v>
      </c>
      <c r="C80" s="12" t="s">
        <v>117</v>
      </c>
      <c r="D80" s="13" t="s">
        <v>32</v>
      </c>
      <c r="E80" s="14">
        <f>E52*2</f>
        <v>208</v>
      </c>
      <c r="F80" s="15"/>
      <c r="G80" s="15">
        <f>F80*E80</f>
        <v>0</v>
      </c>
      <c r="H80" s="75"/>
      <c r="I80" s="80"/>
      <c r="J80" s="46"/>
    </row>
    <row r="81" spans="2:10" ht="15">
      <c r="B81" s="11"/>
      <c r="C81" s="12"/>
      <c r="D81" s="13"/>
      <c r="E81" s="14"/>
      <c r="F81" s="33"/>
      <c r="G81" s="15"/>
      <c r="H81" s="76"/>
      <c r="I81" s="77"/>
      <c r="J81" s="47"/>
    </row>
    <row r="82" spans="2:10" ht="15">
      <c r="B82" s="25" t="s">
        <v>94</v>
      </c>
      <c r="C82" s="7" t="s">
        <v>78</v>
      </c>
      <c r="D82" s="8"/>
      <c r="E82" s="9"/>
      <c r="F82" s="10"/>
      <c r="G82" s="10"/>
      <c r="H82" s="85">
        <f>SUM(G83:G84)</f>
        <v>0</v>
      </c>
      <c r="I82" s="79">
        <v>0</v>
      </c>
      <c r="J82" s="50"/>
    </row>
    <row r="83" spans="2:10" ht="15">
      <c r="B83" s="39" t="s">
        <v>95</v>
      </c>
      <c r="C83" s="12" t="s">
        <v>80</v>
      </c>
      <c r="D83" s="13" t="s">
        <v>13</v>
      </c>
      <c r="E83" s="14">
        <v>1</v>
      </c>
      <c r="F83" s="15"/>
      <c r="G83" s="15">
        <f>F83*E83</f>
        <v>0</v>
      </c>
      <c r="H83" s="86"/>
      <c r="I83" s="87"/>
      <c r="J83" s="47"/>
    </row>
    <row r="84" spans="2:10" ht="15">
      <c r="B84" s="39" t="s">
        <v>96</v>
      </c>
      <c r="C84" s="12" t="s">
        <v>85</v>
      </c>
      <c r="D84" s="13" t="s">
        <v>13</v>
      </c>
      <c r="E84" s="14">
        <v>1</v>
      </c>
      <c r="F84" s="15"/>
      <c r="G84" s="15">
        <f>F84*E84</f>
        <v>0</v>
      </c>
      <c r="H84" s="86"/>
      <c r="I84" s="87"/>
      <c r="J84" s="47"/>
    </row>
    <row r="85" spans="2:10" ht="15.75" thickBot="1">
      <c r="B85" s="55"/>
      <c r="C85" s="57"/>
      <c r="D85" s="59"/>
      <c r="E85" s="60"/>
      <c r="F85" s="61"/>
      <c r="G85" s="61"/>
      <c r="H85" s="88"/>
      <c r="I85" s="89"/>
      <c r="J85" s="47"/>
    </row>
    <row r="86" spans="2:10" ht="15.75" thickBot="1">
      <c r="B86" s="40"/>
      <c r="C86" s="95" t="s">
        <v>81</v>
      </c>
      <c r="D86" s="95"/>
      <c r="E86" s="95"/>
      <c r="F86" s="95"/>
      <c r="G86" s="41"/>
      <c r="H86" s="90">
        <f>SUM(H18:H85)</f>
        <v>0</v>
      </c>
      <c r="I86" s="91">
        <v>0</v>
      </c>
      <c r="J86" s="50"/>
    </row>
  </sheetData>
  <sheetProtection/>
  <mergeCells count="18">
    <mergeCell ref="B1:I1"/>
    <mergeCell ref="B2:I2"/>
    <mergeCell ref="B3:I3"/>
    <mergeCell ref="B4:I4"/>
    <mergeCell ref="B5:I5"/>
    <mergeCell ref="B6:I6"/>
    <mergeCell ref="B7:I7"/>
    <mergeCell ref="B8:I8"/>
    <mergeCell ref="B9:I9"/>
    <mergeCell ref="C86:F86"/>
    <mergeCell ref="B10:I10"/>
    <mergeCell ref="B11:I11"/>
    <mergeCell ref="B12:I12"/>
    <mergeCell ref="B13:I13"/>
    <mergeCell ref="D14:I14"/>
    <mergeCell ref="D15:I15"/>
    <mergeCell ref="B14:C14"/>
    <mergeCell ref="B15:C15"/>
  </mergeCells>
  <conditionalFormatting sqref="B9">
    <cfRule type="containsText" priority="1" dxfId="9" operator="containsText" text="1.0.0">
      <formula>NOT(ISERROR(SEARCH("1.0.0",B9)))</formula>
    </cfRule>
  </conditionalFormatting>
  <conditionalFormatting sqref="B11 B1:B5">
    <cfRule type="containsText" priority="8" dxfId="9" operator="containsText" text="1.0.0">
      <formula>NOT(ISERROR(SEARCH("1.0.0",B1)))</formula>
    </cfRule>
  </conditionalFormatting>
  <conditionalFormatting sqref="B6">
    <cfRule type="containsText" priority="6" dxfId="9" operator="containsText" text="1.0.0">
      <formula>NOT(ISERROR(SEARCH("1.0.0",B6)))</formula>
    </cfRule>
  </conditionalFormatting>
  <conditionalFormatting sqref="B10">
    <cfRule type="containsText" priority="7" dxfId="9" operator="containsText" text="1.0.0">
      <formula>NOT(ISERROR(SEARCH("1.0.0",B10)))</formula>
    </cfRule>
  </conditionalFormatting>
  <conditionalFormatting sqref="B6">
    <cfRule type="containsText" priority="5" dxfId="9" operator="containsText" text="1.0.0">
      <formula>NOT(ISERROR(SEARCH("1.0.0",B6)))</formula>
    </cfRule>
  </conditionalFormatting>
  <conditionalFormatting sqref="B7">
    <cfRule type="containsText" priority="4" dxfId="9" operator="containsText" text="1.0.0">
      <formula>NOT(ISERROR(SEARCH("1.0.0",B7)))</formula>
    </cfRule>
  </conditionalFormatting>
  <conditionalFormatting sqref="B8">
    <cfRule type="containsText" priority="3" dxfId="9" operator="containsText" text="1.0.0">
      <formula>NOT(ISERROR(SEARCH("1.0.0",B8)))</formula>
    </cfRule>
  </conditionalFormatting>
  <conditionalFormatting sqref="B9">
    <cfRule type="containsText" priority="2" dxfId="9" operator="containsText" text="1.0.0">
      <formula>NOT(ISERROR(SEARCH("1.0.0",B9)))</formula>
    </cfRule>
  </conditionalFormatting>
  <conditionalFormatting sqref="C16 E16:I16 D15:D16 J1:J11">
    <cfRule type="containsText" priority="9" dxfId="9" operator="containsText" text="1.0.0">
      <formula>NOT(ISERROR(SEARCH("1.0.0",C1)))</formula>
    </cfRule>
  </conditionalFormatting>
  <printOptions/>
  <pageMargins left="0.7" right="0.7" top="0.75" bottom="0.75" header="0.3" footer="0.3"/>
  <pageSetup fitToHeight="1" fitToWidth="1" horizontalDpi="600" verticalDpi="600" orientation="portrait" paperSize="8" scale="61" r:id="rId3"/>
  <legacyDrawing r:id="rId2"/>
  <oleObjects>
    <oleObject progId="Word.Picture.8" shapeId="560252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2020-03-03T18:28:16Z</dcterms:modified>
  <cp:category/>
  <cp:version/>
  <cp:contentType/>
  <cp:contentStatus/>
</cp:coreProperties>
</file>