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RATACIONES Y LICITACIONES 2025\LP 06-25 - EEXXX - CIRC CALLEJERO TC 2000\DOC LICITACIÓN-LP 06-25- EE416 - CIRC. CALLEJERO TC 2000\"/>
    </mc:Choice>
  </mc:AlternateContent>
  <bookViews>
    <workbookView xWindow="0" yWindow="0" windowWidth="20490" windowHeight="7620"/>
  </bookViews>
  <sheets>
    <sheet name="OBRA EN VIA PUBLICA" sheetId="34" r:id="rId1"/>
  </sheets>
  <definedNames>
    <definedName name="_xlnm.Print_Area" localSheetId="0">'OBRA EN VIA PUBLICA'!$A$1:$H$39</definedName>
    <definedName name="_xlnm.Print_Titles" localSheetId="0">'OBRA EN VIA PUBLICA'!$1:$6</definedName>
  </definedNames>
  <calcPr calcId="162913"/>
</workbook>
</file>

<file path=xl/calcChain.xml><?xml version="1.0" encoding="utf-8"?>
<calcChain xmlns="http://schemas.openxmlformats.org/spreadsheetml/2006/main">
  <c r="F29" i="34" l="1"/>
  <c r="F26" i="34" l="1"/>
  <c r="F25" i="34" l="1"/>
  <c r="F12" i="34"/>
  <c r="F11" i="34"/>
  <c r="F10" i="34"/>
  <c r="F9" i="34"/>
  <c r="F8" i="34"/>
  <c r="G7" i="34" l="1"/>
  <c r="F28" i="34"/>
  <c r="G27" i="34" s="1"/>
  <c r="F21" i="34"/>
  <c r="F20" i="34"/>
  <c r="G18" i="34" s="1"/>
  <c r="F24" i="34"/>
  <c r="F23" i="34"/>
  <c r="F17" i="34"/>
  <c r="F16" i="34"/>
  <c r="F15" i="34"/>
  <c r="G22" i="34" l="1"/>
  <c r="G13" i="34"/>
  <c r="G30" i="34" l="1"/>
  <c r="G32" i="34" s="1"/>
  <c r="G33" i="34" s="1"/>
  <c r="G34" i="34" s="1"/>
  <c r="G35" i="34" s="1"/>
  <c r="G37" i="34" s="1"/>
  <c r="G39" i="34" s="1"/>
  <c r="I39" i="34" s="1"/>
  <c r="H18" i="34" l="1"/>
  <c r="H27" i="34"/>
  <c r="H7" i="34"/>
  <c r="H30" i="34" s="1"/>
  <c r="H13" i="34"/>
  <c r="H22" i="34"/>
</calcChain>
</file>

<file path=xl/sharedStrings.xml><?xml version="1.0" encoding="utf-8"?>
<sst xmlns="http://schemas.openxmlformats.org/spreadsheetml/2006/main" count="62" uniqueCount="48">
  <si>
    <t>ITEM</t>
  </si>
  <si>
    <t>DESCRIPCIÓN</t>
  </si>
  <si>
    <t>UNID.</t>
  </si>
  <si>
    <t>CANT.</t>
  </si>
  <si>
    <t>%</t>
  </si>
  <si>
    <t>MONTO</t>
  </si>
  <si>
    <t>SUBTOTAL</t>
  </si>
  <si>
    <t>PRECIO UNITARIO</t>
  </si>
  <si>
    <t>TOTAL COSTO</t>
  </si>
  <si>
    <t>GASTOS GENERALES</t>
  </si>
  <si>
    <t>BENEFICIOS</t>
  </si>
  <si>
    <t>SUB TOTAL SIN IMPUESTOS</t>
  </si>
  <si>
    <t>IMPUESTOS</t>
  </si>
  <si>
    <t>TAREAS PRELIMINARES</t>
  </si>
  <si>
    <t>Seguridad e Higiene, seguros varios (responsabilidad civil, accidente personal, etc)</t>
  </si>
  <si>
    <t>Limpieza periódica y final de obra</t>
  </si>
  <si>
    <t>m</t>
  </si>
  <si>
    <t>gl</t>
  </si>
  <si>
    <t>m2</t>
  </si>
  <si>
    <t>TOTAL PRESUPUESTO + (IVA + IB )</t>
  </si>
  <si>
    <t>Obrador, depósitos, sanitarios.</t>
  </si>
  <si>
    <t>mes</t>
  </si>
  <si>
    <t>SOLADOS</t>
  </si>
  <si>
    <t>Tomado de juntas Av. Coronel Roca y Av. Escalada (Recorrido del circuito)</t>
  </si>
  <si>
    <t>Señalización y vallado de seguridad</t>
  </si>
  <si>
    <t>TAREAS POST CARRERA</t>
  </si>
  <si>
    <t>Demolición y desmonte de cordones y delineadores viales verticales, inc. Corrección de carpeta asfáltica</t>
  </si>
  <si>
    <t>2,1,1</t>
  </si>
  <si>
    <t>2,1,2</t>
  </si>
  <si>
    <t>2,1,3</t>
  </si>
  <si>
    <t>UBICACIÓN  AV. CORONEL ROCA Y AV. ESCALADA</t>
  </si>
  <si>
    <t>Tramo T3 a T4 - T4 a T5 - T5 a T6 y T6 a T7 CIRCUITO INTERNO PDLC</t>
  </si>
  <si>
    <t>PLAZO DE OBRA: 60 dias</t>
  </si>
  <si>
    <r>
      <rPr>
        <b/>
        <sz val="10"/>
        <rFont val="Arial"/>
        <family val="2"/>
      </rPr>
      <t>Tramo T7 a T8</t>
    </r>
    <r>
      <rPr>
        <sz val="10"/>
        <rFont val="Arial"/>
        <family val="2"/>
      </rPr>
      <t xml:space="preserve"> - Recolocación y reposición de cordones de hormigón premoldeados y delineadores viales</t>
    </r>
  </si>
  <si>
    <t>3,1,1</t>
  </si>
  <si>
    <t>3,1,2</t>
  </si>
  <si>
    <t>Replanteo de obra y nivelación</t>
  </si>
  <si>
    <t>TRAMO T9 a T1 - T1 a T2 y T2 a T3 - REPAVIMENTACIÓN EN ESTACIONAMIENTO PDLC</t>
  </si>
  <si>
    <r>
      <rPr>
        <b/>
        <sz val="10"/>
        <rFont val="Arial"/>
        <family val="2"/>
      </rPr>
      <t>Tramo T7 a T8</t>
    </r>
    <r>
      <rPr>
        <sz val="10"/>
        <rFont val="Arial"/>
        <family val="2"/>
      </rPr>
      <t xml:space="preserve">- Provisión de mano de obra, materiales y equipos para la ejecución de carpeta asfáltica en caliente sobre hormigón existente, espesor promedio 6 cm, inc. Riego asfáltico de liga. </t>
    </r>
    <r>
      <rPr>
        <b/>
        <sz val="10"/>
        <rFont val="Arial"/>
        <family val="2"/>
      </rPr>
      <t>Pista largo 75m y ancho 12 metros</t>
    </r>
  </si>
  <si>
    <t>OBRA: "CIRCUITO CALLEJERO TC2000  - OBRA EN VÍA PÚBLICA Y TERMINACIÓN CARPETA ASFÁLTICA" LONGITUD DEL CIRCUITO - 2500 METROS</t>
  </si>
  <si>
    <r>
      <t xml:space="preserve">Provisión de mano de obra, materiales y equipos para la ejecución de carpeta asfáltica en caliente sobre solado existente en estacionamiento parque de la ciudad, espesor promedio 6cm, inc. Riego asfáltico de liga. </t>
    </r>
    <r>
      <rPr>
        <b/>
        <sz val="10"/>
        <rFont val="Arial"/>
        <family val="2"/>
      </rPr>
      <t>Tramo N°1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Pista largo 700m y ancho 12,00 metros</t>
    </r>
  </si>
  <si>
    <r>
      <t xml:space="preserve">Provisión de mano de obra, materiales y equipos para la ejecución de carpeta asfáltica en caliente sobre solado existente en estacionamiento parque de la ciudad, espesor promedio 6cm, inc. Riego asfáltico de liga. </t>
    </r>
    <r>
      <rPr>
        <b/>
        <sz val="10"/>
        <rFont val="Arial"/>
        <family val="2"/>
      </rPr>
      <t>Calle de boxes largo 480 metros y anchos entre 8,00 y 12,00 metros</t>
    </r>
  </si>
  <si>
    <r>
      <t>Provisión de mano de obra, materiales y equipos para la ejecución de carpeta asfáltica en caliente sobre solado existente en estacionamiento parque de la ciudad, espesor promedio 6cm, inc. Riego asfáltico de liga.</t>
    </r>
    <r>
      <rPr>
        <b/>
        <sz val="10"/>
        <rFont val="Arial"/>
        <family val="2"/>
      </rPr>
      <t xml:space="preserve"> Zona de boxes 200x10m y separación entre la pista </t>
    </r>
  </si>
  <si>
    <r>
      <rPr>
        <b/>
        <sz val="10"/>
        <rFont val="Arial"/>
        <family val="2"/>
      </rPr>
      <t>Tramo T3 hasta playón T6</t>
    </r>
    <r>
      <rPr>
        <sz val="10"/>
        <rFont val="Arial"/>
        <family val="2"/>
      </rPr>
      <t xml:space="preserve"> - Provisión de mano de obra, materiales y equipos para la ejecución de carpeta asfáltica en caliente sobre solado existente, espesor promedio 6 cm, inc. Riego asfáltico de liga.</t>
    </r>
    <r>
      <rPr>
        <b/>
        <sz val="10"/>
        <rFont val="Arial"/>
        <family val="2"/>
      </rPr>
      <t xml:space="preserve"> Tramo N°2 Pista largo 470m y anchos entre 13,00 y 14,00 metros</t>
    </r>
  </si>
  <si>
    <r>
      <rPr>
        <b/>
        <sz val="10"/>
        <rFont val="Arial"/>
        <family val="2"/>
      </rPr>
      <t>Tramo T6 a T</t>
    </r>
    <r>
      <rPr>
        <sz val="10"/>
        <rFont val="Arial"/>
        <family val="2"/>
      </rPr>
      <t>7- Provisión de mano de obra, materiales y equipos para la ejecución de carpeta asfáltica en caliente sobre suelo cemento, espesor promedio 6 cm, inc. Riego asfáltico de liga.</t>
    </r>
    <r>
      <rPr>
        <b/>
        <sz val="10"/>
        <rFont val="Arial"/>
        <family val="2"/>
      </rPr>
      <t xml:space="preserve"> Tramo N°3 Pista largo 140m y anchos entre 14.00 y 17,00 metros</t>
    </r>
  </si>
  <si>
    <t>TRAMO T7 a T8 - T8 Y T9 - SECTOR T8 - AV. CORONEL ROCA Y ESCALADA</t>
  </si>
  <si>
    <r>
      <rPr>
        <b/>
        <sz val="10"/>
        <rFont val="Arial"/>
        <family val="2"/>
      </rPr>
      <t>Sector T8</t>
    </r>
    <r>
      <rPr>
        <sz val="10"/>
        <rFont val="Arial"/>
        <family val="2"/>
      </rPr>
      <t xml:space="preserve"> - Desmonte de plazoleta, demolición de cordón, excavación esp. 50cm, entoscado y compactado ep. 20cm, suelo cemento esp. 15cm y carpeta asfáltica espesor promedio 6cm, inc. Riego asfáltico de liga</t>
    </r>
  </si>
  <si>
    <r>
      <rPr>
        <b/>
        <sz val="10"/>
        <rFont val="Arial"/>
        <family val="2"/>
      </rPr>
      <t>Sector T8</t>
    </r>
    <r>
      <rPr>
        <sz val="10"/>
        <rFont val="Arial"/>
        <family val="2"/>
      </rPr>
      <t xml:space="preserve"> - Ejecución de cordones, vereda de hormigón y  parquizado.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</si>
</sst>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&quot;$&quot;\ * #,##0.00_ ;_ &quot;$&quot;\ * \-#,##0.00_ ;_ &quot;$&quot;\ * &quot;-&quot;??_ ;_ @_ "/>
    <numFmt numFmtId="165" formatCode="_-* #,##0.00\ &quot;€&quot;_-;\-* #,##0.00\ &quot;€&quot;_-;_-* &quot;-&quot;??\ &quot;€&quot;_-;_-@_-"/>
    <numFmt numFmtId="166" formatCode="&quot;$&quot;\ #,##0.00"/>
    <numFmt numFmtId="167" formatCode="[$$-2C0A]\ #,##0.00"/>
    <numFmt numFmtId="168" formatCode="#,##0.0"/>
    <numFmt numFmtId="169" formatCode="[$$-2C0A]\ #,##0.00;[$$-2C0A]\ \-#,##0.00"/>
    <numFmt numFmtId="170" formatCode="[$$-2C0A]\ #,##0.00;\-[$$-2C0A]\ 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color rgb="FF000000"/>
      <name val="Arial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1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166" fontId="3" fillId="0" borderId="0" xfId="0" applyNumberFormat="1" applyFont="1"/>
    <xf numFmtId="4" fontId="3" fillId="0" borderId="0" xfId="0" applyNumberFormat="1" applyFont="1"/>
    <xf numFmtId="0" fontId="4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166" fontId="3" fillId="0" borderId="0" xfId="0" applyNumberFormat="1" applyFont="1" applyBorder="1"/>
    <xf numFmtId="4" fontId="3" fillId="0" borderId="0" xfId="0" applyNumberFormat="1" applyFont="1" applyBorder="1"/>
    <xf numFmtId="166" fontId="4" fillId="0" borderId="6" xfId="0" applyNumberFormat="1" applyFont="1" applyBorder="1"/>
    <xf numFmtId="4" fontId="4" fillId="0" borderId="6" xfId="0" applyNumberFormat="1" applyFont="1" applyBorder="1"/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7" fontId="8" fillId="0" borderId="19" xfId="2" applyNumberFormat="1" applyFont="1" applyFill="1" applyBorder="1" applyAlignment="1">
      <alignment horizontal="center"/>
    </xf>
    <xf numFmtId="168" fontId="1" fillId="0" borderId="15" xfId="0" applyNumberFormat="1" applyFont="1" applyFill="1" applyBorder="1" applyAlignment="1">
      <alignment horizontal="center"/>
    </xf>
    <xf numFmtId="10" fontId="8" fillId="0" borderId="10" xfId="2" applyNumberFormat="1" applyFont="1" applyFill="1" applyBorder="1" applyAlignment="1">
      <alignment horizontal="right"/>
    </xf>
    <xf numFmtId="164" fontId="1" fillId="0" borderId="16" xfId="2" applyFont="1" applyFill="1" applyBorder="1"/>
    <xf numFmtId="168" fontId="1" fillId="0" borderId="20" xfId="0" applyNumberFormat="1" applyFont="1" applyFill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/>
    <xf numFmtId="0" fontId="8" fillId="4" borderId="13" xfId="24" applyFont="1" applyFill="1" applyBorder="1" applyAlignment="1">
      <alignment horizontal="center" vertical="center"/>
    </xf>
    <xf numFmtId="4" fontId="8" fillId="4" borderId="2" xfId="24" applyNumberFormat="1" applyFont="1" applyFill="1" applyBorder="1" applyAlignment="1">
      <alignment horizontal="center" vertical="center"/>
    </xf>
    <xf numFmtId="4" fontId="8" fillId="4" borderId="14" xfId="24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/>
    </xf>
    <xf numFmtId="0" fontId="8" fillId="0" borderId="10" xfId="0" applyFont="1" applyFill="1" applyBorder="1"/>
    <xf numFmtId="167" fontId="8" fillId="0" borderId="16" xfId="0" applyNumberFormat="1" applyFont="1" applyFill="1" applyBorder="1"/>
    <xf numFmtId="167" fontId="8" fillId="0" borderId="2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167" fontId="1" fillId="0" borderId="12" xfId="2" applyNumberFormat="1" applyFont="1" applyFill="1" applyBorder="1" applyAlignment="1">
      <alignment horizontal="right"/>
    </xf>
    <xf numFmtId="164" fontId="1" fillId="0" borderId="21" xfId="2" applyFont="1" applyFill="1" applyBorder="1"/>
    <xf numFmtId="167" fontId="8" fillId="0" borderId="24" xfId="2" applyNumberFormat="1" applyFont="1" applyFill="1" applyBorder="1" applyAlignment="1">
      <alignment horizontal="center"/>
    </xf>
    <xf numFmtId="4" fontId="8" fillId="2" borderId="2" xfId="14" applyNumberFormat="1" applyFont="1" applyFill="1" applyBorder="1" applyAlignment="1">
      <alignment horizontal="center" vertical="center"/>
    </xf>
    <xf numFmtId="4" fontId="8" fillId="2" borderId="14" xfId="14" applyNumberFormat="1" applyFont="1" applyFill="1" applyBorder="1" applyAlignment="1">
      <alignment horizontal="center" vertical="center"/>
    </xf>
    <xf numFmtId="0" fontId="1" fillId="2" borderId="13" xfId="0" applyFont="1" applyFill="1" applyBorder="1"/>
    <xf numFmtId="0" fontId="8" fillId="2" borderId="9" xfId="0" applyFont="1" applyFill="1" applyBorder="1" applyAlignment="1" applyProtection="1">
      <alignment vertical="center" wrapText="1"/>
      <protection locked="0"/>
    </xf>
    <xf numFmtId="167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8" fillId="2" borderId="26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/>
    </xf>
    <xf numFmtId="10" fontId="8" fillId="0" borderId="11" xfId="2" applyNumberFormat="1" applyFont="1" applyFill="1" applyBorder="1" applyAlignment="1">
      <alignment horizontal="right"/>
    </xf>
    <xf numFmtId="164" fontId="1" fillId="0" borderId="25" xfId="2" applyFont="1" applyFill="1" applyBorder="1"/>
    <xf numFmtId="167" fontId="8" fillId="0" borderId="27" xfId="2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167" fontId="1" fillId="2" borderId="26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9" fontId="1" fillId="2" borderId="2" xfId="2" applyNumberFormat="1" applyFont="1" applyFill="1" applyBorder="1" applyAlignment="1">
      <alignment horizontal="center" vertical="center"/>
    </xf>
    <xf numFmtId="166" fontId="1" fillId="2" borderId="14" xfId="0" applyNumberFormat="1" applyFont="1" applyFill="1" applyBorder="1" applyAlignment="1">
      <alignment horizontal="center" vertical="center"/>
    </xf>
    <xf numFmtId="4" fontId="8" fillId="5" borderId="11" xfId="14" applyNumberFormat="1" applyFont="1" applyFill="1" applyBorder="1" applyAlignment="1">
      <alignment horizontal="center" vertical="center"/>
    </xf>
    <xf numFmtId="4" fontId="1" fillId="0" borderId="27" xfId="0" applyNumberFormat="1" applyFont="1" applyFill="1" applyBorder="1" applyAlignment="1">
      <alignment vertical="center" wrapText="1"/>
    </xf>
    <xf numFmtId="0" fontId="8" fillId="2" borderId="13" xfId="14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0" fontId="8" fillId="5" borderId="22" xfId="14" applyFont="1" applyFill="1" applyBorder="1" applyAlignment="1">
      <alignment horizontal="center" vertical="center"/>
    </xf>
    <xf numFmtId="9" fontId="8" fillId="5" borderId="31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horizontal="center" vertical="center"/>
    </xf>
    <xf numFmtId="169" fontId="1" fillId="0" borderId="11" xfId="2" applyNumberFormat="1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vertical="center" wrapText="1"/>
    </xf>
    <xf numFmtId="0" fontId="15" fillId="0" borderId="0" xfId="0" applyNumberFormat="1" applyFont="1" applyBorder="1" applyAlignment="1">
      <alignment vertical="center" wrapText="1"/>
    </xf>
    <xf numFmtId="0" fontId="5" fillId="2" borderId="5" xfId="0" applyNumberFormat="1" applyFont="1" applyFill="1" applyBorder="1" applyAlignment="1">
      <alignment vertical="center"/>
    </xf>
    <xf numFmtId="0" fontId="8" fillId="4" borderId="2" xfId="24" applyNumberFormat="1" applyFont="1" applyFill="1" applyBorder="1" applyAlignment="1">
      <alignment vertical="center"/>
    </xf>
    <xf numFmtId="0" fontId="14" fillId="2" borderId="2" xfId="26" applyNumberFormat="1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8" fillId="2" borderId="2" xfId="14" applyNumberFormat="1" applyFont="1" applyFill="1" applyBorder="1" applyAlignment="1">
      <alignment vertical="center"/>
    </xf>
    <xf numFmtId="0" fontId="8" fillId="5" borderId="11" xfId="14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vertical="center"/>
    </xf>
    <xf numFmtId="0" fontId="1" fillId="0" borderId="12" xfId="0" applyNumberFormat="1" applyFont="1" applyFill="1" applyBorder="1" applyAlignment="1">
      <alignment vertical="center"/>
    </xf>
    <xf numFmtId="0" fontId="8" fillId="2" borderId="9" xfId="0" applyNumberFormat="1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Alignment="1">
      <alignment vertical="center"/>
    </xf>
    <xf numFmtId="0" fontId="1" fillId="0" borderId="22" xfId="26" applyFont="1" applyFill="1" applyBorder="1" applyAlignment="1">
      <alignment horizontal="center" vertical="center" wrapText="1"/>
    </xf>
    <xf numFmtId="10" fontId="8" fillId="0" borderId="8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center"/>
    </xf>
    <xf numFmtId="166" fontId="8" fillId="2" borderId="32" xfId="0" applyNumberFormat="1" applyFont="1" applyFill="1" applyBorder="1" applyAlignment="1">
      <alignment horizontal="center"/>
    </xf>
    <xf numFmtId="166" fontId="8" fillId="0" borderId="27" xfId="0" applyNumberFormat="1" applyFont="1" applyFill="1" applyBorder="1" applyAlignment="1">
      <alignment horizontal="center"/>
    </xf>
    <xf numFmtId="0" fontId="8" fillId="0" borderId="22" xfId="26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vertical="center" wrapText="1"/>
    </xf>
    <xf numFmtId="166" fontId="1" fillId="0" borderId="16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26" applyFont="1" applyFill="1" applyBorder="1" applyAlignment="1">
      <alignment horizontal="justify"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167" fontId="1" fillId="0" borderId="11" xfId="27" applyNumberFormat="1" applyFont="1" applyFill="1" applyBorder="1" applyAlignment="1">
      <alignment horizontal="center" vertical="center"/>
    </xf>
    <xf numFmtId="169" fontId="1" fillId="0" borderId="25" xfId="2" applyNumberFormat="1" applyFont="1" applyFill="1" applyBorder="1" applyAlignment="1">
      <alignment horizontal="center" vertical="center"/>
    </xf>
    <xf numFmtId="0" fontId="1" fillId="0" borderId="10" xfId="26" applyFont="1" applyFill="1" applyBorder="1" applyAlignment="1">
      <alignment horizontal="justify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169" fontId="1" fillId="0" borderId="16" xfId="2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vertical="center" wrapText="1"/>
    </xf>
    <xf numFmtId="167" fontId="8" fillId="0" borderId="10" xfId="0" applyNumberFormat="1" applyFont="1" applyFill="1" applyBorder="1" applyAlignment="1"/>
    <xf numFmtId="0" fontId="15" fillId="0" borderId="3" xfId="0" applyFont="1" applyBorder="1" applyAlignment="1">
      <alignment horizontal="left" vertical="center" wrapText="1"/>
    </xf>
    <xf numFmtId="4" fontId="1" fillId="0" borderId="19" xfId="0" applyNumberFormat="1" applyFont="1" applyFill="1" applyBorder="1" applyAlignment="1">
      <alignment vertical="center" wrapText="1"/>
    </xf>
    <xf numFmtId="10" fontId="8" fillId="0" borderId="28" xfId="0" applyNumberFormat="1" applyFont="1" applyFill="1" applyBorder="1" applyAlignment="1">
      <alignment horizontal="center" vertical="center"/>
    </xf>
    <xf numFmtId="10" fontId="8" fillId="0" borderId="31" xfId="0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3" fillId="0" borderId="35" xfId="0" applyFont="1" applyBorder="1" applyAlignment="1">
      <alignment horizontal="center" vertical="center"/>
    </xf>
    <xf numFmtId="167" fontId="4" fillId="0" borderId="0" xfId="0" applyNumberFormat="1" applyFont="1" applyFill="1"/>
    <xf numFmtId="170" fontId="1" fillId="3" borderId="0" xfId="0" applyNumberFormat="1" applyFont="1" applyFill="1" applyBorder="1" applyAlignment="1">
      <alignment vertical="center"/>
    </xf>
    <xf numFmtId="166" fontId="1" fillId="3" borderId="0" xfId="0" applyNumberFormat="1" applyFont="1" applyFill="1" applyBorder="1" applyAlignment="1">
      <alignment vertical="center"/>
    </xf>
    <xf numFmtId="166" fontId="1" fillId="5" borderId="0" xfId="0" applyNumberFormat="1" applyFont="1" applyFill="1" applyBorder="1" applyAlignment="1">
      <alignment vertical="center"/>
    </xf>
    <xf numFmtId="170" fontId="3" fillId="0" borderId="0" xfId="0" applyNumberFormat="1" applyFont="1"/>
    <xf numFmtId="2" fontId="1" fillId="5" borderId="0" xfId="0" applyNumberFormat="1" applyFont="1" applyFill="1" applyBorder="1" applyAlignment="1">
      <alignment vertical="center"/>
    </xf>
    <xf numFmtId="0" fontId="14" fillId="2" borderId="14" xfId="26" applyNumberFormat="1" applyFont="1" applyFill="1" applyBorder="1" applyAlignment="1">
      <alignment horizontal="left" vertical="center" wrapText="1"/>
    </xf>
    <xf numFmtId="0" fontId="14" fillId="2" borderId="9" xfId="26" applyNumberFormat="1" applyFont="1" applyFill="1" applyBorder="1" applyAlignment="1">
      <alignment horizontal="left" vertical="center" wrapText="1"/>
    </xf>
    <xf numFmtId="0" fontId="14" fillId="2" borderId="26" xfId="26" applyNumberFormat="1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right"/>
    </xf>
    <xf numFmtId="0" fontId="8" fillId="0" borderId="30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2" fontId="8" fillId="0" borderId="16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right"/>
    </xf>
    <xf numFmtId="2" fontId="8" fillId="0" borderId="18" xfId="0" applyNumberFormat="1" applyFont="1" applyFill="1" applyBorder="1" applyAlignment="1">
      <alignment horizontal="right"/>
    </xf>
    <xf numFmtId="2" fontId="8" fillId="0" borderId="16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7" fillId="0" borderId="34" xfId="0" applyFont="1" applyBorder="1" applyAlignment="1">
      <alignment horizontal="center"/>
    </xf>
  </cellXfs>
  <cellStyles count="33">
    <cellStyle name="Moneda 2" xfId="2"/>
    <cellStyle name="Moneda 2 2" xfId="3"/>
    <cellStyle name="Moneda 2 3" xfId="27"/>
    <cellStyle name="Moneda 2 3 2" xfId="32"/>
    <cellStyle name="Moneda 3" xfId="9"/>
    <cellStyle name="Moneda 3 2" xfId="13"/>
    <cellStyle name="Moneda 4" xfId="10"/>
    <cellStyle name="Moneda 5" xfId="11"/>
    <cellStyle name="Moneda 6" xfId="12"/>
    <cellStyle name="Moneda 6 2" xfId="23"/>
    <cellStyle name="Moneda 6 3" xfId="18"/>
    <cellStyle name="Moneda 7" xfId="8"/>
    <cellStyle name="Moneda 7 2" xfId="22"/>
    <cellStyle name="Moneda 7 3" xfId="17"/>
    <cellStyle name="Moneda 8" xfId="15"/>
    <cellStyle name="Moneda 8 2" xfId="25"/>
    <cellStyle name="Moneda 8 3" xfId="20"/>
    <cellStyle name="Normal" xfId="0" builtinId="0"/>
    <cellStyle name="Normal 10" xfId="31"/>
    <cellStyle name="Normal 2" xfId="1"/>
    <cellStyle name="Normal 2 4" xfId="26"/>
    <cellStyle name="Normal 3" xfId="5"/>
    <cellStyle name="Normal 3 2" xfId="6"/>
    <cellStyle name="Normal 4" xfId="4"/>
    <cellStyle name="Normal 5" xfId="7"/>
    <cellStyle name="Normal 5 2" xfId="21"/>
    <cellStyle name="Normal 5 3" xfId="16"/>
    <cellStyle name="Normal 6" xfId="14"/>
    <cellStyle name="Normal 6 2" xfId="24"/>
    <cellStyle name="Normal 6 3" xfId="19"/>
    <cellStyle name="Normal 7" xfId="28"/>
    <cellStyle name="Normal 8" xfId="30"/>
    <cellStyle name="Porcentaje 2" xfId="29"/>
  </cellStyles>
  <dxfs count="63"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b/>
        <i val="0"/>
      </font>
      <fill>
        <patternFill>
          <bgColor rgb="FF8DB4E2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  <dxf>
      <font>
        <color rgb="FF8DB4E2"/>
      </font>
      <fill>
        <patternFill>
          <bgColor rgb="FF8DB4E2"/>
        </patternFill>
      </fill>
    </dxf>
    <dxf>
      <font>
        <color rgb="FFFFFFFF"/>
      </font>
      <fill>
        <patternFill>
          <bgColor rgb="FFFFFFFF"/>
        </patternFill>
      </fill>
    </dxf>
    <dxf>
      <font>
        <b/>
        <i val="0"/>
      </font>
      <fill>
        <patternFill>
          <bgColor rgb="FF8DB4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SheetLayoutView="100" workbookViewId="0">
      <selection activeCell="C6" sqref="C6"/>
    </sheetView>
  </sheetViews>
  <sheetFormatPr baseColWidth="10" defaultColWidth="11.42578125" defaultRowHeight="15" x14ac:dyDescent="0.25"/>
  <cols>
    <col min="1" max="1" width="6.7109375" style="5" customWidth="1"/>
    <col min="2" max="2" width="50" style="84" customWidth="1"/>
    <col min="3" max="3" width="7" style="5" customWidth="1"/>
    <col min="4" max="4" width="9.140625" style="5" customWidth="1"/>
    <col min="5" max="5" width="14.7109375" style="1" customWidth="1"/>
    <col min="6" max="6" width="15.7109375" style="1" customWidth="1"/>
    <col min="7" max="7" width="17.140625" style="2" customWidth="1"/>
    <col min="8" max="8" width="6.85546875" style="4" customWidth="1"/>
    <col min="9" max="9" width="16.7109375" style="5" customWidth="1"/>
    <col min="10" max="10" width="19.7109375" style="5" customWidth="1"/>
    <col min="11" max="11" width="15.28515625" style="5" bestFit="1" customWidth="1"/>
    <col min="12" max="16384" width="11.42578125" style="5"/>
  </cols>
  <sheetData>
    <row r="1" spans="1:11" s="23" customFormat="1" ht="12.75" customHeight="1" x14ac:dyDescent="0.25">
      <c r="A1" s="19"/>
      <c r="B1" s="72"/>
      <c r="C1" s="20"/>
      <c r="D1" s="20"/>
      <c r="E1" s="8"/>
      <c r="F1" s="8"/>
      <c r="G1" s="9"/>
      <c r="H1" s="10"/>
    </row>
    <row r="2" spans="1:11" ht="48.2" customHeight="1" x14ac:dyDescent="0.25">
      <c r="A2" s="127" t="s">
        <v>39</v>
      </c>
      <c r="B2" s="128"/>
      <c r="C2" s="128"/>
      <c r="D2" s="128"/>
      <c r="E2" s="6"/>
      <c r="F2" s="6"/>
      <c r="G2" s="7"/>
      <c r="H2" s="11"/>
    </row>
    <row r="3" spans="1:11" ht="15.75" customHeight="1" x14ac:dyDescent="0.25">
      <c r="A3" s="129" t="s">
        <v>30</v>
      </c>
      <c r="B3" s="130"/>
      <c r="C3" s="22"/>
      <c r="D3" s="21"/>
      <c r="E3" s="6"/>
      <c r="F3" s="6"/>
      <c r="G3" s="7"/>
      <c r="H3" s="11"/>
    </row>
    <row r="4" spans="1:11" ht="15.75" customHeight="1" x14ac:dyDescent="0.25">
      <c r="A4" s="104"/>
      <c r="B4" s="73"/>
      <c r="C4" s="22"/>
      <c r="D4" s="21"/>
      <c r="E4" s="6"/>
      <c r="F4" s="6"/>
      <c r="G4" s="7"/>
      <c r="H4" s="11"/>
    </row>
    <row r="5" spans="1:11" ht="16.5" customHeight="1" thickBot="1" x14ac:dyDescent="0.3">
      <c r="A5" s="131" t="s">
        <v>32</v>
      </c>
      <c r="B5" s="132"/>
      <c r="C5" s="133"/>
      <c r="D5" s="133"/>
      <c r="E5" s="133"/>
      <c r="F5" s="133"/>
      <c r="G5" s="133"/>
      <c r="H5" s="109"/>
    </row>
    <row r="6" spans="1:11" s="3" customFormat="1" ht="33" customHeight="1" thickBot="1" x14ac:dyDescent="0.3">
      <c r="A6" s="27" t="s">
        <v>0</v>
      </c>
      <c r="B6" s="74" t="s">
        <v>1</v>
      </c>
      <c r="C6" s="27" t="s">
        <v>2</v>
      </c>
      <c r="D6" s="27" t="s">
        <v>3</v>
      </c>
      <c r="E6" s="28" t="s">
        <v>7</v>
      </c>
      <c r="F6" s="29" t="s">
        <v>5</v>
      </c>
      <c r="G6" s="30" t="s">
        <v>6</v>
      </c>
      <c r="H6" s="27" t="s">
        <v>4</v>
      </c>
    </row>
    <row r="7" spans="1:11" s="3" customFormat="1" ht="15" customHeight="1" thickBot="1" x14ac:dyDescent="0.3">
      <c r="A7" s="24">
        <v>1</v>
      </c>
      <c r="B7" s="75" t="s">
        <v>13</v>
      </c>
      <c r="C7" s="25"/>
      <c r="D7" s="26"/>
      <c r="E7" s="26"/>
      <c r="F7" s="26"/>
      <c r="G7" s="12">
        <f>SUM(F8:F12)</f>
        <v>0</v>
      </c>
      <c r="H7" s="48" t="e">
        <f>G7/G30</f>
        <v>#DIV/0!</v>
      </c>
    </row>
    <row r="8" spans="1:11" s="3" customFormat="1" ht="15" customHeight="1" x14ac:dyDescent="0.25">
      <c r="A8" s="85">
        <v>1.1000000000000001</v>
      </c>
      <c r="B8" s="95" t="s">
        <v>20</v>
      </c>
      <c r="C8" s="71" t="s">
        <v>21</v>
      </c>
      <c r="D8" s="96">
        <v>2</v>
      </c>
      <c r="E8" s="97">
        <v>0</v>
      </c>
      <c r="F8" s="98">
        <f t="shared" ref="F8:F12" si="0">E8*D8</f>
        <v>0</v>
      </c>
      <c r="G8" s="90"/>
      <c r="H8" s="86"/>
      <c r="J8" s="110"/>
      <c r="K8" s="110"/>
    </row>
    <row r="9" spans="1:11" s="3" customFormat="1" ht="15" customHeight="1" x14ac:dyDescent="0.25">
      <c r="A9" s="85">
        <v>1.2</v>
      </c>
      <c r="B9" s="99" t="s">
        <v>36</v>
      </c>
      <c r="C9" s="94" t="s">
        <v>17</v>
      </c>
      <c r="D9" s="100">
        <v>1</v>
      </c>
      <c r="E9" s="97">
        <v>0</v>
      </c>
      <c r="F9" s="101">
        <f t="shared" si="0"/>
        <v>0</v>
      </c>
      <c r="G9" s="88"/>
      <c r="H9" s="86"/>
    </row>
    <row r="10" spans="1:11" s="3" customFormat="1" ht="15" customHeight="1" x14ac:dyDescent="0.25">
      <c r="A10" s="85">
        <v>1.3</v>
      </c>
      <c r="B10" s="99" t="s">
        <v>15</v>
      </c>
      <c r="C10" s="94" t="s">
        <v>21</v>
      </c>
      <c r="D10" s="100">
        <v>2</v>
      </c>
      <c r="E10" s="97">
        <v>0</v>
      </c>
      <c r="F10" s="101">
        <f t="shared" si="0"/>
        <v>0</v>
      </c>
      <c r="G10" s="88"/>
      <c r="H10" s="86"/>
      <c r="J10" s="110"/>
      <c r="K10" s="110"/>
    </row>
    <row r="11" spans="1:11" s="3" customFormat="1" ht="27.75" customHeight="1" x14ac:dyDescent="0.25">
      <c r="A11" s="85">
        <v>1.4</v>
      </c>
      <c r="B11" s="102" t="s">
        <v>14</v>
      </c>
      <c r="C11" s="94" t="s">
        <v>21</v>
      </c>
      <c r="D11" s="100">
        <v>2</v>
      </c>
      <c r="E11" s="97">
        <v>0</v>
      </c>
      <c r="F11" s="101">
        <f t="shared" si="0"/>
        <v>0</v>
      </c>
      <c r="G11" s="88"/>
      <c r="H11" s="86"/>
      <c r="J11" s="110"/>
      <c r="K11" s="110"/>
    </row>
    <row r="12" spans="1:11" s="3" customFormat="1" ht="15.75" thickBot="1" x14ac:dyDescent="0.3">
      <c r="A12" s="85">
        <v>1.5</v>
      </c>
      <c r="B12" s="102" t="s">
        <v>24</v>
      </c>
      <c r="C12" s="94" t="s">
        <v>21</v>
      </c>
      <c r="D12" s="100">
        <v>2</v>
      </c>
      <c r="E12" s="97">
        <v>0</v>
      </c>
      <c r="F12" s="101">
        <f t="shared" si="0"/>
        <v>0</v>
      </c>
      <c r="G12" s="88"/>
      <c r="H12" s="86"/>
      <c r="J12" s="110"/>
      <c r="K12" s="110"/>
    </row>
    <row r="13" spans="1:11" s="31" customFormat="1" ht="15" customHeight="1" thickBot="1" x14ac:dyDescent="0.25">
      <c r="A13" s="24">
        <v>2</v>
      </c>
      <c r="B13" s="116" t="s">
        <v>37</v>
      </c>
      <c r="C13" s="117"/>
      <c r="D13" s="117"/>
      <c r="E13" s="117"/>
      <c r="F13" s="118"/>
      <c r="G13" s="89">
        <f>SUM(F14:F17)</f>
        <v>0</v>
      </c>
      <c r="H13" s="48" t="e">
        <f>G13/G30</f>
        <v>#DIV/0!</v>
      </c>
      <c r="J13" s="112"/>
      <c r="K13" s="112"/>
    </row>
    <row r="14" spans="1:11" s="31" customFormat="1" ht="17.25" customHeight="1" x14ac:dyDescent="0.2">
      <c r="A14" s="91">
        <v>2.1</v>
      </c>
      <c r="B14" s="92" t="s">
        <v>22</v>
      </c>
      <c r="C14" s="71"/>
      <c r="D14" s="68"/>
      <c r="E14" s="69"/>
      <c r="F14" s="93"/>
      <c r="G14" s="88"/>
      <c r="H14" s="86"/>
    </row>
    <row r="15" spans="1:11" s="31" customFormat="1" ht="66" customHeight="1" x14ac:dyDescent="0.25">
      <c r="A15" s="85" t="s">
        <v>27</v>
      </c>
      <c r="B15" s="77" t="s">
        <v>40</v>
      </c>
      <c r="C15" s="71" t="s">
        <v>18</v>
      </c>
      <c r="D15" s="68">
        <v>8400</v>
      </c>
      <c r="E15" s="69">
        <v>0</v>
      </c>
      <c r="F15" s="87">
        <f>E15*D15</f>
        <v>0</v>
      </c>
      <c r="G15" s="105"/>
      <c r="H15" s="106"/>
      <c r="I15" s="111"/>
    </row>
    <row r="16" spans="1:11" s="31" customFormat="1" ht="64.5" customHeight="1" x14ac:dyDescent="0.25">
      <c r="A16" s="85" t="s">
        <v>28</v>
      </c>
      <c r="B16" s="77" t="s">
        <v>41</v>
      </c>
      <c r="C16" s="71" t="s">
        <v>18</v>
      </c>
      <c r="D16" s="68">
        <v>5500</v>
      </c>
      <c r="E16" s="69">
        <v>0</v>
      </c>
      <c r="F16" s="87">
        <f>E16*D16</f>
        <v>0</v>
      </c>
      <c r="G16" s="105"/>
      <c r="H16" s="106"/>
    </row>
    <row r="17" spans="1:11" s="31" customFormat="1" ht="78" customHeight="1" thickBot="1" x14ac:dyDescent="0.3">
      <c r="A17" s="85" t="s">
        <v>29</v>
      </c>
      <c r="B17" s="77" t="s">
        <v>42</v>
      </c>
      <c r="C17" s="71" t="s">
        <v>18</v>
      </c>
      <c r="D17" s="68">
        <v>2000</v>
      </c>
      <c r="E17" s="69">
        <v>0</v>
      </c>
      <c r="F17" s="87">
        <f>E17*D17</f>
        <v>0</v>
      </c>
      <c r="G17" s="105"/>
      <c r="H17" s="106"/>
    </row>
    <row r="18" spans="1:11" s="67" customFormat="1" ht="28.5" customHeight="1" thickBot="1" x14ac:dyDescent="0.3">
      <c r="A18" s="24">
        <v>3</v>
      </c>
      <c r="B18" s="76" t="s">
        <v>31</v>
      </c>
      <c r="C18" s="56"/>
      <c r="D18" s="57"/>
      <c r="E18" s="58"/>
      <c r="F18" s="59"/>
      <c r="G18" s="63">
        <f>SUM(F19:F21)</f>
        <v>0</v>
      </c>
      <c r="H18" s="48" t="e">
        <f>G18/G30</f>
        <v>#DIV/0!</v>
      </c>
      <c r="J18" s="113"/>
      <c r="K18" s="113"/>
    </row>
    <row r="19" spans="1:11" s="67" customFormat="1" ht="15" customHeight="1" x14ac:dyDescent="0.2">
      <c r="A19" s="91">
        <v>3.1</v>
      </c>
      <c r="B19" s="92" t="s">
        <v>22</v>
      </c>
      <c r="C19" s="71"/>
      <c r="D19" s="68"/>
      <c r="E19" s="69"/>
      <c r="F19" s="87"/>
      <c r="G19" s="90"/>
      <c r="H19" s="86"/>
    </row>
    <row r="20" spans="1:11" s="67" customFormat="1" ht="66" customHeight="1" x14ac:dyDescent="0.25">
      <c r="A20" s="85" t="s">
        <v>34</v>
      </c>
      <c r="B20" s="77" t="s">
        <v>43</v>
      </c>
      <c r="C20" s="71" t="s">
        <v>18</v>
      </c>
      <c r="D20" s="68">
        <v>6350</v>
      </c>
      <c r="E20" s="69">
        <v>0</v>
      </c>
      <c r="F20" s="87">
        <f t="shared" ref="F20:F21" si="1">E20*D20</f>
        <v>0</v>
      </c>
      <c r="G20" s="105"/>
      <c r="H20" s="106"/>
      <c r="J20" s="115"/>
    </row>
    <row r="21" spans="1:11" s="67" customFormat="1" ht="71.25" customHeight="1" thickBot="1" x14ac:dyDescent="0.3">
      <c r="A21" s="85" t="s">
        <v>35</v>
      </c>
      <c r="B21" s="77" t="s">
        <v>44</v>
      </c>
      <c r="C21" s="71" t="s">
        <v>18</v>
      </c>
      <c r="D21" s="68">
        <v>2100</v>
      </c>
      <c r="E21" s="69">
        <v>0</v>
      </c>
      <c r="F21" s="87">
        <f t="shared" si="1"/>
        <v>0</v>
      </c>
      <c r="G21" s="105"/>
      <c r="H21" s="106"/>
    </row>
    <row r="22" spans="1:11" ht="15.75" thickBot="1" x14ac:dyDescent="0.3">
      <c r="A22" s="24">
        <v>4</v>
      </c>
      <c r="B22" s="116" t="s">
        <v>45</v>
      </c>
      <c r="C22" s="117"/>
      <c r="D22" s="117"/>
      <c r="E22" s="117"/>
      <c r="F22" s="118"/>
      <c r="G22" s="12">
        <f>SUM(F23:F26)</f>
        <v>0</v>
      </c>
      <c r="H22" s="48" t="e">
        <f>G22/G30</f>
        <v>#DIV/0!</v>
      </c>
    </row>
    <row r="23" spans="1:11" ht="30" customHeight="1" x14ac:dyDescent="0.25">
      <c r="A23" s="85">
        <v>4.0999999999999996</v>
      </c>
      <c r="B23" s="77" t="s">
        <v>26</v>
      </c>
      <c r="C23" s="71" t="s">
        <v>16</v>
      </c>
      <c r="D23" s="68">
        <v>650</v>
      </c>
      <c r="E23" s="69">
        <v>0</v>
      </c>
      <c r="F23" s="70">
        <f t="shared" ref="F23:F24" si="2">E23*D23</f>
        <v>0</v>
      </c>
      <c r="G23" s="105"/>
      <c r="H23" s="107"/>
    </row>
    <row r="24" spans="1:11" ht="30" customHeight="1" x14ac:dyDescent="0.25">
      <c r="A24" s="85">
        <v>4.2</v>
      </c>
      <c r="B24" s="77" t="s">
        <v>23</v>
      </c>
      <c r="C24" s="71" t="s">
        <v>16</v>
      </c>
      <c r="D24" s="68">
        <v>6600</v>
      </c>
      <c r="E24" s="69">
        <v>0</v>
      </c>
      <c r="F24" s="70">
        <f t="shared" si="2"/>
        <v>0</v>
      </c>
      <c r="G24" s="105"/>
      <c r="H24" s="107"/>
    </row>
    <row r="25" spans="1:11" ht="66" customHeight="1" x14ac:dyDescent="0.25">
      <c r="A25" s="85">
        <v>4.3</v>
      </c>
      <c r="B25" s="77" t="s">
        <v>38</v>
      </c>
      <c r="C25" s="71" t="s">
        <v>18</v>
      </c>
      <c r="D25" s="68">
        <v>900</v>
      </c>
      <c r="E25" s="69">
        <v>0</v>
      </c>
      <c r="F25" s="87">
        <f>E25*D25</f>
        <v>0</v>
      </c>
      <c r="G25" s="105"/>
      <c r="H25" s="106"/>
    </row>
    <row r="26" spans="1:11" ht="60.75" customHeight="1" thickBot="1" x14ac:dyDescent="0.3">
      <c r="A26" s="85">
        <v>4.4000000000000004</v>
      </c>
      <c r="B26" s="77" t="s">
        <v>46</v>
      </c>
      <c r="C26" s="71" t="s">
        <v>18</v>
      </c>
      <c r="D26" s="68">
        <v>100</v>
      </c>
      <c r="E26" s="69">
        <v>0</v>
      </c>
      <c r="F26" s="70">
        <f t="shared" ref="F26" si="3">E26*D26</f>
        <v>0</v>
      </c>
      <c r="G26" s="105"/>
      <c r="H26" s="107"/>
    </row>
    <row r="27" spans="1:11" ht="15.75" thickBot="1" x14ac:dyDescent="0.3">
      <c r="A27" s="24">
        <v>5</v>
      </c>
      <c r="B27" s="76" t="s">
        <v>25</v>
      </c>
      <c r="C27" s="56"/>
      <c r="D27" s="57"/>
      <c r="E27" s="58"/>
      <c r="F27" s="59"/>
      <c r="G27" s="12">
        <f>SUM(F28:F29)</f>
        <v>0</v>
      </c>
      <c r="H27" s="48" t="e">
        <f>G27/G30</f>
        <v>#DIV/0!</v>
      </c>
      <c r="I27" s="114"/>
    </row>
    <row r="28" spans="1:11" ht="31.5" customHeight="1" x14ac:dyDescent="0.25">
      <c r="A28" s="85">
        <v>5.0999999999999996</v>
      </c>
      <c r="B28" s="77" t="s">
        <v>33</v>
      </c>
      <c r="C28" s="71" t="s">
        <v>17</v>
      </c>
      <c r="D28" s="68">
        <v>1</v>
      </c>
      <c r="E28" s="69">
        <v>0</v>
      </c>
      <c r="F28" s="70">
        <f t="shared" ref="F28:F29" si="4">E28*D28</f>
        <v>0</v>
      </c>
      <c r="G28" s="105"/>
      <c r="H28" s="107"/>
      <c r="I28" s="114"/>
      <c r="J28" s="114"/>
    </row>
    <row r="29" spans="1:11" ht="31.5" customHeight="1" thickBot="1" x14ac:dyDescent="0.3">
      <c r="A29" s="85">
        <v>5.2</v>
      </c>
      <c r="B29" s="77" t="s">
        <v>47</v>
      </c>
      <c r="C29" s="71" t="s">
        <v>17</v>
      </c>
      <c r="D29" s="68">
        <v>1</v>
      </c>
      <c r="E29" s="69">
        <v>0</v>
      </c>
      <c r="F29" s="70">
        <f t="shared" si="4"/>
        <v>0</v>
      </c>
      <c r="G29" s="49"/>
      <c r="H29" s="86"/>
      <c r="I29" s="114"/>
      <c r="J29" s="114"/>
    </row>
    <row r="30" spans="1:11" ht="15.75" thickBot="1" x14ac:dyDescent="0.3">
      <c r="A30" s="62"/>
      <c r="B30" s="78" t="s">
        <v>8</v>
      </c>
      <c r="C30" s="43"/>
      <c r="D30" s="43"/>
      <c r="E30" s="43"/>
      <c r="F30" s="44"/>
      <c r="G30" s="63">
        <f>SUM(G7:G28)</f>
        <v>0</v>
      </c>
      <c r="H30" s="64" t="e">
        <f>SUM(H7:H28)</f>
        <v>#DIV/0!</v>
      </c>
      <c r="J30" s="108"/>
    </row>
    <row r="31" spans="1:11" x14ac:dyDescent="0.25">
      <c r="A31" s="65"/>
      <c r="B31" s="79"/>
      <c r="C31" s="60"/>
      <c r="D31" s="60"/>
      <c r="E31" s="60"/>
      <c r="F31" s="60"/>
      <c r="G31" s="61"/>
      <c r="H31" s="66"/>
    </row>
    <row r="32" spans="1:11" x14ac:dyDescent="0.25">
      <c r="A32" s="50"/>
      <c r="B32" s="119" t="s">
        <v>9</v>
      </c>
      <c r="C32" s="120"/>
      <c r="D32" s="121"/>
      <c r="E32" s="51">
        <v>0.12</v>
      </c>
      <c r="F32" s="52"/>
      <c r="G32" s="53">
        <f>G30*E32</f>
        <v>0</v>
      </c>
      <c r="H32" s="54"/>
    </row>
    <row r="33" spans="1:9" x14ac:dyDescent="0.25">
      <c r="A33" s="32"/>
      <c r="B33" s="80" t="s">
        <v>6</v>
      </c>
      <c r="C33" s="33"/>
      <c r="D33" s="33"/>
      <c r="E33" s="103"/>
      <c r="F33" s="34"/>
      <c r="G33" s="35">
        <f>G32+G30</f>
        <v>0</v>
      </c>
      <c r="H33" s="54"/>
    </row>
    <row r="34" spans="1:9" x14ac:dyDescent="0.25">
      <c r="A34" s="13"/>
      <c r="B34" s="122" t="s">
        <v>10</v>
      </c>
      <c r="C34" s="123"/>
      <c r="D34" s="124"/>
      <c r="E34" s="16">
        <v>0.1</v>
      </c>
      <c r="F34" s="17"/>
      <c r="G34" s="14">
        <f>G33*E34</f>
        <v>0</v>
      </c>
      <c r="H34" s="54"/>
    </row>
    <row r="35" spans="1:9" x14ac:dyDescent="0.25">
      <c r="A35" s="13"/>
      <c r="B35" s="80" t="s">
        <v>11</v>
      </c>
      <c r="C35" s="36"/>
      <c r="D35" s="37"/>
      <c r="E35" s="16"/>
      <c r="F35" s="17"/>
      <c r="G35" s="14">
        <f>SUM(G33:G34)</f>
        <v>0</v>
      </c>
      <c r="H35" s="54"/>
    </row>
    <row r="36" spans="1:9" x14ac:dyDescent="0.25">
      <c r="A36" s="13"/>
      <c r="B36" s="80"/>
      <c r="C36" s="36"/>
      <c r="D36" s="37"/>
      <c r="E36" s="16"/>
      <c r="F36" s="17"/>
      <c r="G36" s="14"/>
      <c r="H36" s="54"/>
    </row>
    <row r="37" spans="1:9" x14ac:dyDescent="0.25">
      <c r="A37" s="15"/>
      <c r="B37" s="81"/>
      <c r="C37" s="125" t="s">
        <v>12</v>
      </c>
      <c r="D37" s="126"/>
      <c r="E37" s="16">
        <v>0.245</v>
      </c>
      <c r="F37" s="17"/>
      <c r="G37" s="14">
        <f>G35*E37</f>
        <v>0</v>
      </c>
      <c r="H37" s="54"/>
    </row>
    <row r="38" spans="1:9" ht="15.75" thickBot="1" x14ac:dyDescent="0.3">
      <c r="A38" s="18"/>
      <c r="B38" s="82"/>
      <c r="C38" s="38"/>
      <c r="D38" s="39"/>
      <c r="E38" s="40"/>
      <c r="F38" s="41"/>
      <c r="G38" s="42"/>
      <c r="H38" s="54"/>
    </row>
    <row r="39" spans="1:9" ht="15.75" thickBot="1" x14ac:dyDescent="0.3">
      <c r="A39" s="45"/>
      <c r="B39" s="83" t="s">
        <v>19</v>
      </c>
      <c r="C39" s="46"/>
      <c r="D39" s="46"/>
      <c r="E39" s="46"/>
      <c r="F39" s="46"/>
      <c r="G39" s="47">
        <f>SUM(G35:G38)</f>
        <v>0</v>
      </c>
      <c r="H39" s="55"/>
      <c r="I39" s="108" t="e">
        <f>G39+#REF!</f>
        <v>#REF!</v>
      </c>
    </row>
  </sheetData>
  <mergeCells count="9">
    <mergeCell ref="B22:F22"/>
    <mergeCell ref="B32:D32"/>
    <mergeCell ref="B34:D34"/>
    <mergeCell ref="C37:D37"/>
    <mergeCell ref="A2:D2"/>
    <mergeCell ref="A3:B3"/>
    <mergeCell ref="A5:B5"/>
    <mergeCell ref="C5:G5"/>
    <mergeCell ref="B13:F13"/>
  </mergeCells>
  <conditionalFormatting sqref="B13 B22 A23:A24">
    <cfRule type="expression" dxfId="62" priority="178">
      <formula>IF(RIGHT($B13,2)=".0",TRUE,FALSE)</formula>
    </cfRule>
  </conditionalFormatting>
  <conditionalFormatting sqref="B13">
    <cfRule type="containsErrors" dxfId="61" priority="173">
      <formula>ISERROR(B13)</formula>
    </cfRule>
  </conditionalFormatting>
  <conditionalFormatting sqref="B13">
    <cfRule type="containsText" dxfId="60" priority="172" operator="containsText" text="1.0.0">
      <formula>NOT(ISERROR(SEARCH("1.0.0",B13)))</formula>
    </cfRule>
  </conditionalFormatting>
  <conditionalFormatting sqref="B27">
    <cfRule type="expression" dxfId="59" priority="137">
      <formula>IF(RIGHT($B27,2)=".0",TRUE,FALSE)</formula>
    </cfRule>
  </conditionalFormatting>
  <conditionalFormatting sqref="B27">
    <cfRule type="containsErrors" dxfId="58" priority="136">
      <formula>ISERROR(B27)</formula>
    </cfRule>
  </conditionalFormatting>
  <conditionalFormatting sqref="B27">
    <cfRule type="containsText" dxfId="57" priority="135" operator="containsText" text="1.0.0">
      <formula>NOT(ISERROR(SEARCH("1.0.0",B27)))</formula>
    </cfRule>
  </conditionalFormatting>
  <conditionalFormatting sqref="A15:B15 A16:A17">
    <cfRule type="expression" dxfId="56" priority="118">
      <formula>IF(RIGHT($B15,2)=".0",TRUE,FALSE)</formula>
    </cfRule>
  </conditionalFormatting>
  <conditionalFormatting sqref="A15:B15 A16:A17">
    <cfRule type="containsErrors" dxfId="55" priority="117">
      <formula>ISERROR(A15)</formula>
    </cfRule>
  </conditionalFormatting>
  <conditionalFormatting sqref="A15:B15 A16:A17">
    <cfRule type="containsText" dxfId="54" priority="116" operator="containsText" text="1.0.0">
      <formula>NOT(ISERROR(SEARCH("1.0.0",A15)))</formula>
    </cfRule>
  </conditionalFormatting>
  <conditionalFormatting sqref="B16">
    <cfRule type="expression" dxfId="53" priority="115">
      <formula>IF(RIGHT($B16,2)=".0",TRUE,FALSE)</formula>
    </cfRule>
  </conditionalFormatting>
  <conditionalFormatting sqref="B16">
    <cfRule type="containsErrors" dxfId="52" priority="114">
      <formula>ISERROR(B16)</formula>
    </cfRule>
  </conditionalFormatting>
  <conditionalFormatting sqref="B16">
    <cfRule type="containsText" dxfId="51" priority="113" operator="containsText" text="1.0.0">
      <formula>NOT(ISERROR(SEARCH("1.0.0",B16)))</formula>
    </cfRule>
  </conditionalFormatting>
  <conditionalFormatting sqref="B17">
    <cfRule type="expression" dxfId="50" priority="112">
      <formula>IF(RIGHT($B17,2)=".0",TRUE,FALSE)</formula>
    </cfRule>
  </conditionalFormatting>
  <conditionalFormatting sqref="B17">
    <cfRule type="containsErrors" dxfId="49" priority="111">
      <formula>ISERROR(B17)</formula>
    </cfRule>
  </conditionalFormatting>
  <conditionalFormatting sqref="B17">
    <cfRule type="containsText" dxfId="48" priority="110" operator="containsText" text="1.0.0">
      <formula>NOT(ISERROR(SEARCH("1.0.0",B17)))</formula>
    </cfRule>
  </conditionalFormatting>
  <conditionalFormatting sqref="A14">
    <cfRule type="containsText" dxfId="47" priority="107" operator="containsText" text="1.0.0">
      <formula>NOT(ISERROR(SEARCH("1.0.0",A14)))</formula>
    </cfRule>
  </conditionalFormatting>
  <conditionalFormatting sqref="A14">
    <cfRule type="containsText" dxfId="46" priority="105" operator="containsText" text="1.0.0">
      <formula>NOT(ISERROR(SEARCH("1.0.0",A14)))</formula>
    </cfRule>
  </conditionalFormatting>
  <conditionalFormatting sqref="A14">
    <cfRule type="expression" dxfId="45" priority="109">
      <formula>IF(RIGHT($B14,2)=".0",TRUE,FALSE)</formula>
    </cfRule>
  </conditionalFormatting>
  <conditionalFormatting sqref="A14">
    <cfRule type="containsErrors" dxfId="44" priority="108">
      <formula>ISERROR(A14)</formula>
    </cfRule>
  </conditionalFormatting>
  <conditionalFormatting sqref="A14">
    <cfRule type="containsErrors" dxfId="43" priority="106">
      <formula>ISERROR(A14)</formula>
    </cfRule>
  </conditionalFormatting>
  <conditionalFormatting sqref="A24">
    <cfRule type="containsText" dxfId="42" priority="96" operator="containsText" text="1.0.0">
      <formula>NOT(ISERROR(SEARCH("1.0.0",A24)))</formula>
    </cfRule>
  </conditionalFormatting>
  <conditionalFormatting sqref="B22">
    <cfRule type="containsErrors" dxfId="41" priority="100">
      <formula>ISERROR(B22)</formula>
    </cfRule>
  </conditionalFormatting>
  <conditionalFormatting sqref="B22">
    <cfRule type="containsText" dxfId="40" priority="99" operator="containsText" text="1.0.0">
      <formula>NOT(ISERROR(SEARCH("1.0.0",B22)))</formula>
    </cfRule>
  </conditionalFormatting>
  <conditionalFormatting sqref="A24">
    <cfRule type="containsErrors" dxfId="39" priority="97">
      <formula>ISERROR(A24)</formula>
    </cfRule>
  </conditionalFormatting>
  <conditionalFormatting sqref="A23">
    <cfRule type="containsText" dxfId="38" priority="90" operator="containsText" text="1.0.0">
      <formula>NOT(ISERROR(SEARCH("1.0.0",A23)))</formula>
    </cfRule>
  </conditionalFormatting>
  <conditionalFormatting sqref="A23">
    <cfRule type="containsErrors" dxfId="37" priority="91">
      <formula>ISERROR(A23)</formula>
    </cfRule>
  </conditionalFormatting>
  <conditionalFormatting sqref="B18">
    <cfRule type="expression" dxfId="36" priority="73">
      <formula>IF(RIGHT($B18,2)=".0",TRUE,FALSE)</formula>
    </cfRule>
  </conditionalFormatting>
  <conditionalFormatting sqref="B18">
    <cfRule type="containsErrors" dxfId="35" priority="72">
      <formula>ISERROR(B18)</formula>
    </cfRule>
  </conditionalFormatting>
  <conditionalFormatting sqref="B18">
    <cfRule type="containsText" dxfId="34" priority="71" operator="containsText" text="1.0.0">
      <formula>NOT(ISERROR(SEARCH("1.0.0",B18)))</formula>
    </cfRule>
  </conditionalFormatting>
  <conditionalFormatting sqref="B20">
    <cfRule type="containsErrors" dxfId="33" priority="58">
      <formula>ISERROR(B20)</formula>
    </cfRule>
  </conditionalFormatting>
  <conditionalFormatting sqref="B20">
    <cfRule type="containsText" dxfId="32" priority="57" operator="containsText" text="1.0.0">
      <formula>NOT(ISERROR(SEARCH("1.0.0",B20)))</formula>
    </cfRule>
  </conditionalFormatting>
  <conditionalFormatting sqref="B20">
    <cfRule type="expression" dxfId="31" priority="59">
      <formula>IF(RIGHT($B20,2)=".0",TRUE,FALSE)</formula>
    </cfRule>
  </conditionalFormatting>
  <conditionalFormatting sqref="B21">
    <cfRule type="expression" dxfId="30" priority="56">
      <formula>IF(RIGHT($B21,2)=".0",TRUE,FALSE)</formula>
    </cfRule>
  </conditionalFormatting>
  <conditionalFormatting sqref="B21">
    <cfRule type="containsErrors" dxfId="29" priority="55">
      <formula>ISERROR(B21)</formula>
    </cfRule>
  </conditionalFormatting>
  <conditionalFormatting sqref="B21">
    <cfRule type="containsText" dxfId="28" priority="54" operator="containsText" text="1.0.0">
      <formula>NOT(ISERROR(SEARCH("1.0.0",B21)))</formula>
    </cfRule>
  </conditionalFormatting>
  <conditionalFormatting sqref="A28">
    <cfRule type="containsText" dxfId="27" priority="45" operator="containsText" text="1.0.0">
      <formula>NOT(ISERROR(SEARCH("1.0.0",A28)))</formula>
    </cfRule>
  </conditionalFormatting>
  <conditionalFormatting sqref="A28">
    <cfRule type="expression" dxfId="26" priority="47">
      <formula>IF(RIGHT($B28,2)=".0",TRUE,FALSE)</formula>
    </cfRule>
  </conditionalFormatting>
  <conditionalFormatting sqref="A28">
    <cfRule type="containsErrors" dxfId="25" priority="46">
      <formula>ISERROR(A28)</formula>
    </cfRule>
  </conditionalFormatting>
  <conditionalFormatting sqref="A20:A21">
    <cfRule type="expression" dxfId="24" priority="28">
      <formula>IF(RIGHT($B20,2)=".0",TRUE,FALSE)</formula>
    </cfRule>
  </conditionalFormatting>
  <conditionalFormatting sqref="A20:A21">
    <cfRule type="containsErrors" dxfId="23" priority="27">
      <formula>ISERROR(A20)</formula>
    </cfRule>
  </conditionalFormatting>
  <conditionalFormatting sqref="A20:A21">
    <cfRule type="containsText" dxfId="22" priority="26" operator="containsText" text="1.0.0">
      <formula>NOT(ISERROR(SEARCH("1.0.0",A20)))</formula>
    </cfRule>
  </conditionalFormatting>
  <conditionalFormatting sqref="B25">
    <cfRule type="expression" dxfId="21" priority="19">
      <formula>IF(RIGHT($B25,2)=".0",TRUE,FALSE)</formula>
    </cfRule>
  </conditionalFormatting>
  <conditionalFormatting sqref="B25">
    <cfRule type="containsErrors" dxfId="20" priority="18">
      <formula>ISERROR(B25)</formula>
    </cfRule>
  </conditionalFormatting>
  <conditionalFormatting sqref="B25">
    <cfRule type="containsText" dxfId="19" priority="17" operator="containsText" text="1.0.0">
      <formula>NOT(ISERROR(SEARCH("1.0.0",B25)))</formula>
    </cfRule>
  </conditionalFormatting>
  <conditionalFormatting sqref="A25">
    <cfRule type="expression" dxfId="18" priority="22">
      <formula>IF(RIGHT($B25,2)=".0",TRUE,FALSE)</formula>
    </cfRule>
  </conditionalFormatting>
  <conditionalFormatting sqref="A25">
    <cfRule type="containsErrors" dxfId="17" priority="21">
      <formula>ISERROR(A25)</formula>
    </cfRule>
  </conditionalFormatting>
  <conditionalFormatting sqref="A25">
    <cfRule type="containsText" dxfId="16" priority="20" operator="containsText" text="1.0.0">
      <formula>NOT(ISERROR(SEARCH("1.0.0",A25)))</formula>
    </cfRule>
  </conditionalFormatting>
  <conditionalFormatting sqref="A8:B8 B9">
    <cfRule type="expression" dxfId="15" priority="12">
      <formula>IF(RIGHT($B8,2)=".0",TRUE,FALSE)</formula>
    </cfRule>
  </conditionalFormatting>
  <conditionalFormatting sqref="A9:A12">
    <cfRule type="expression" dxfId="14" priority="16">
      <formula>IF(RIGHT($B9,2)=".0",TRUE,FALSE)</formula>
    </cfRule>
  </conditionalFormatting>
  <conditionalFormatting sqref="B10">
    <cfRule type="expression" dxfId="13" priority="15">
      <formula>IF(RIGHT($B10,2)=".0",TRUE,FALSE)</formula>
    </cfRule>
  </conditionalFormatting>
  <conditionalFormatting sqref="B8:B10 A8:A12">
    <cfRule type="containsErrors" dxfId="12" priority="14">
      <formula>ISERROR(A8)</formula>
    </cfRule>
  </conditionalFormatting>
  <conditionalFormatting sqref="B8:B10 A8:A12">
    <cfRule type="containsText" dxfId="11" priority="13" operator="containsText" text="1.0.0">
      <formula>NOT(ISERROR(SEARCH("1.0.0",A8)))</formula>
    </cfRule>
  </conditionalFormatting>
  <conditionalFormatting sqref="A19">
    <cfRule type="containsText" dxfId="10" priority="9" operator="containsText" text="1.0.0">
      <formula>NOT(ISERROR(SEARCH("1.0.0",A19)))</formula>
    </cfRule>
  </conditionalFormatting>
  <conditionalFormatting sqref="A19">
    <cfRule type="containsText" dxfId="9" priority="7" operator="containsText" text="1.0.0">
      <formula>NOT(ISERROR(SEARCH("1.0.0",A19)))</formula>
    </cfRule>
  </conditionalFormatting>
  <conditionalFormatting sqref="A19">
    <cfRule type="expression" dxfId="8" priority="11">
      <formula>IF(RIGHT($B19,2)=".0",TRUE,FALSE)</formula>
    </cfRule>
  </conditionalFormatting>
  <conditionalFormatting sqref="A19">
    <cfRule type="containsErrors" dxfId="7" priority="10">
      <formula>ISERROR(A19)</formula>
    </cfRule>
  </conditionalFormatting>
  <conditionalFormatting sqref="A19">
    <cfRule type="containsErrors" dxfId="6" priority="8">
      <formula>ISERROR(A19)</formula>
    </cfRule>
  </conditionalFormatting>
  <conditionalFormatting sqref="A26">
    <cfRule type="containsText" dxfId="5" priority="4" operator="containsText" text="1.0.0">
      <formula>NOT(ISERROR(SEARCH("1.0.0",A26)))</formula>
    </cfRule>
  </conditionalFormatting>
  <conditionalFormatting sqref="A26">
    <cfRule type="expression" dxfId="4" priority="6">
      <formula>IF(RIGHT($B26,2)=".0",TRUE,FALSE)</formula>
    </cfRule>
  </conditionalFormatting>
  <conditionalFormatting sqref="A26">
    <cfRule type="containsErrors" dxfId="3" priority="5">
      <formula>ISERROR(A26)</formula>
    </cfRule>
  </conditionalFormatting>
  <conditionalFormatting sqref="A29">
    <cfRule type="containsText" dxfId="2" priority="1" operator="containsText" text="1.0.0">
      <formula>NOT(ISERROR(SEARCH("1.0.0",A29)))</formula>
    </cfRule>
  </conditionalFormatting>
  <conditionalFormatting sqref="A29">
    <cfRule type="expression" dxfId="1" priority="3">
      <formula>IF(RIGHT($B29,2)=".0",TRUE,FALSE)</formula>
    </cfRule>
  </conditionalFormatting>
  <conditionalFormatting sqref="A29">
    <cfRule type="containsErrors" dxfId="0" priority="2">
      <formula>ISERROR(A29)</formula>
    </cfRule>
  </conditionalFormatting>
  <pageMargins left="0.82677165354330717" right="0.43307086614173229" top="0.94488188976377963" bottom="0.5511811023622047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 EN VIA PUBLICA</vt:lpstr>
      <vt:lpstr>'OBRA EN VIA PUBLICA'!Área_de_impresión</vt:lpstr>
      <vt:lpstr>'OBRA EN VIA PUBLICA'!Títulos_a_imprimir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Villar</dc:creator>
  <cp:lastModifiedBy>Ezequiel Insausti</cp:lastModifiedBy>
  <cp:lastPrinted>2025-11-17T15:43:54Z</cp:lastPrinted>
  <dcterms:created xsi:type="dcterms:W3CDTF">2016-01-06T14:25:27Z</dcterms:created>
  <dcterms:modified xsi:type="dcterms:W3CDTF">2025-11-26T18:02:15Z</dcterms:modified>
</cp:coreProperties>
</file>