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096" tabRatio="883" activeTab="3"/>
  </bookViews>
  <sheets>
    <sheet name="caratula" sheetId="1" r:id="rId1"/>
    <sheet name="RESUMEN " sheetId="2" r:id="rId2"/>
    <sheet name="PL COT -POTENCIA" sheetId="3" r:id="rId3"/>
    <sheet name="SER INDEPENDENCIA" sheetId="4" r:id="rId4"/>
    <sheet name="CABLES TRACCION" sheetId="5" r:id="rId5"/>
    <sheet name="TELECOMANDO" sheetId="6" r:id="rId6"/>
  </sheets>
  <definedNames>
    <definedName name="_xlnm.Print_Area" localSheetId="4">'CABLES TRACCION'!$A$1:$J$35</definedName>
    <definedName name="_xlnm.Print_Area" localSheetId="0">'caratula'!$A$1:$H$33</definedName>
    <definedName name="_xlnm.Print_Area" localSheetId="2">'PL COT -POTENCIA'!$A$1:$G$25</definedName>
    <definedName name="_xlnm.Print_Area" localSheetId="1">'RESUMEN '!$A$1:$G$22</definedName>
    <definedName name="_xlnm.Print_Area" localSheetId="3">'SER INDEPENDENCIA'!$A$1:$J$83</definedName>
    <definedName name="_xlnm.Print_Area" localSheetId="5">'TELECOMANDO'!$A$1:$J$19</definedName>
    <definedName name="_xlnm.Print_Titles" localSheetId="3">'SER INDEPENDENCIA'!$1:$8</definedName>
  </definedNames>
  <calcPr fullCalcOnLoad="1"/>
</workbook>
</file>

<file path=xl/sharedStrings.xml><?xml version="1.0" encoding="utf-8"?>
<sst xmlns="http://schemas.openxmlformats.org/spreadsheetml/2006/main" count="223" uniqueCount="125">
  <si>
    <t>Designación</t>
  </si>
  <si>
    <t>Cant.</t>
  </si>
  <si>
    <t>Un</t>
  </si>
  <si>
    <t>gl</t>
  </si>
  <si>
    <t>N°</t>
  </si>
  <si>
    <t>TOTAL</t>
  </si>
  <si>
    <t>m</t>
  </si>
  <si>
    <t>Item</t>
  </si>
  <si>
    <t>TELEMANDO</t>
  </si>
  <si>
    <t>RUBRO</t>
  </si>
  <si>
    <t>DESCRIPCION</t>
  </si>
  <si>
    <t>Planilla de Cotización</t>
  </si>
  <si>
    <t>Planilla de Desglose</t>
  </si>
  <si>
    <t>Planillas de cotización</t>
  </si>
  <si>
    <t>Empresa=</t>
  </si>
  <si>
    <t>(*)</t>
  </si>
  <si>
    <t>Item que puede ser cotizado en moneda extranjera</t>
  </si>
  <si>
    <t/>
  </si>
  <si>
    <t>ESPECIALIDAD B: POTENCIA</t>
  </si>
  <si>
    <t>PLANILLA RESUMEN</t>
  </si>
  <si>
    <t>CAPITULO</t>
  </si>
  <si>
    <t>TRAMO C-2.B: POTENCIA</t>
  </si>
  <si>
    <t>CABLES ALIMENTADORES DE TRACCIÓN</t>
  </si>
  <si>
    <t>A definir durante la Ingeneria de Detalle</t>
  </si>
  <si>
    <t>(**)</t>
  </si>
  <si>
    <t>Longitud a definir durante la Ingeneria de Detalle</t>
  </si>
  <si>
    <t>(***)</t>
  </si>
  <si>
    <t>lote</t>
  </si>
  <si>
    <t>TOTAL OFERTA</t>
  </si>
  <si>
    <t>SER 9 DE JULIO</t>
  </si>
  <si>
    <t>Conexionado</t>
  </si>
  <si>
    <t>Tendido cables de tracción</t>
  </si>
  <si>
    <t>(*) Iluminación y tomas</t>
  </si>
  <si>
    <t>(*) Dispositivos izaje y traslado de equipos</t>
  </si>
  <si>
    <t>(***) Celda M.T. Entrada EDENOR/EDESUR con interuptor 2500 A</t>
  </si>
  <si>
    <t>(***) Celda de Medición de Tension en barras</t>
  </si>
  <si>
    <t>(***) Celda alimentación transformadores de tracción 1250 A</t>
  </si>
  <si>
    <t>(***) Celda alimentación transf. Servicios Auxiliares con fusible 400 A</t>
  </si>
  <si>
    <t>(***) Celda M.T. Subida Al Embarrado con Medición de Tensión en barras</t>
  </si>
  <si>
    <t>(***) Tablero Alarmas, Comando y Telecomando</t>
  </si>
  <si>
    <t>(***) Tablero de bornera frontera</t>
  </si>
  <si>
    <t xml:space="preserve">(***) Bloqueos SER </t>
  </si>
  <si>
    <t>(*) Sistema detec., alarma y extinción incendios</t>
  </si>
  <si>
    <t>INGENIERÍA DE DETALLE</t>
  </si>
  <si>
    <t>P. Unit.
($AR)</t>
  </si>
  <si>
    <t>P. Unit.
(Euros)</t>
  </si>
  <si>
    <t>P. Unit.
(USD)</t>
  </si>
  <si>
    <t>Total
($AR)</t>
  </si>
  <si>
    <t>Total
(USD)</t>
  </si>
  <si>
    <t>Total
(Euros)</t>
  </si>
  <si>
    <t>Precio Total
(AR$)</t>
  </si>
  <si>
    <t>Precio Total
(Euros)</t>
  </si>
  <si>
    <r>
      <t>Precio Total
(USD</t>
    </r>
    <r>
      <rPr>
        <b/>
        <sz val="14"/>
        <rFont val="Arial"/>
        <family val="2"/>
      </rPr>
      <t>)</t>
    </r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</si>
  <si>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entr. de toma  EDENOR/EDESUR a celdas M.T.</t>
    </r>
  </si>
  <si>
    <r>
      <t>(*) (**) (***) Cable desnudo de Cu 70 mm</t>
    </r>
    <r>
      <rPr>
        <vertAlign val="superscript"/>
        <sz val="11"/>
        <rFont val="Arial"/>
        <family val="2"/>
      </rPr>
      <t>2</t>
    </r>
  </si>
  <si>
    <t>(*) Ventilación, incl. Vent. Centr., ducto, filtro, etc.</t>
  </si>
  <si>
    <r>
      <t>(*) (**) (***) Cable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Transformador y Rectificador</t>
    </r>
  </si>
  <si>
    <t>(*) (***) Adecuación local y O.C. de segunda etapa</t>
  </si>
  <si>
    <t>Ensayos de funcionamiento, 
con el sistema electrico Linea D entero</t>
  </si>
  <si>
    <t xml:space="preserve">Ensayos antes de energización </t>
  </si>
  <si>
    <t>(*) (***) Adecuación Sistema puesta a tierra</t>
  </si>
  <si>
    <r>
      <t>(*) (**) (***) Cable tracción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Negativo</t>
    </r>
  </si>
  <si>
    <t>(***) Rectificador Tracción 4000 kW</t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</si>
  <si>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Cables entre tranformador tracción y celda M.T.</t>
    </r>
  </si>
  <si>
    <r>
      <t>(*) (**) (***) Cable tracción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Positivo</t>
    </r>
  </si>
  <si>
    <t>(***) Celda Anillo de M.T. de C.P. con interruptor 1250 A</t>
  </si>
  <si>
    <t>(***) Celda M.T. Acoplamiento con interruptor 1250 A</t>
  </si>
  <si>
    <t xml:space="preserve">Documentacion relativa a la selectividad de las protecciones , a la coordinacion de los aislamiento . </t>
  </si>
  <si>
    <t xml:space="preserve">Documentacion relativa a los cuadernos de pruebas en fabricas y a los planos de equipos con caracteristicas </t>
  </si>
  <si>
    <t>Longitud a confirmar durante la Ingeneria de Detalle</t>
  </si>
  <si>
    <t>(****)</t>
  </si>
  <si>
    <t>(****) Gancheras, Bandejas, ganchos adicionales; Accesorios</t>
  </si>
  <si>
    <t>Desmontaje de los grupos transformadores -rectificadores existente</t>
  </si>
  <si>
    <t>Desmontaje de los tableros MT</t>
  </si>
  <si>
    <t>Desmontaje de los tableros corriente continua 1500V</t>
  </si>
  <si>
    <t>Suministro Cables internos a la SER</t>
  </si>
  <si>
    <t xml:space="preserve">Estudios Ingenieria de Detalle </t>
  </si>
  <si>
    <r>
      <rPr>
        <b/>
        <sz val="11"/>
        <rFont val="Arial"/>
        <family val="2"/>
      </rPr>
      <t xml:space="preserve">Documentación técnica al dia de la situacion existente, </t>
    </r>
    <r>
      <rPr>
        <sz val="11"/>
        <rFont val="Arial"/>
        <family val="2"/>
      </rPr>
      <t xml:space="preserve">incluyendo: 
- los planos unilineales de potencia y de los auxiliaires,
-  los planos con las protecciones eléctricas,
 - los planos con los enclavamientos mecánicos y eléctricos,
 - las listas de los datos de entradas/salidas de los PLC (automatas),
-  los planos de la arquitectura del interfaz con el mando centralizado para el mando y control a distancia,
 - los planos de planta indicando la ubicacion de los equipos dentro de las salas con el camino/ruta de los cables entre equipos y el tipo de soporteria (camino de cables, trinchera, ...),
 - los cuadernos de cables con el origen y la destinacion de cada cable y las caracteristicas de cada cable (frente al fuego/humo; frente al agua; frente a la flexibilidad: numero de hilos por cables, con o sin blindaje, ...) </t>
    </r>
  </si>
  <si>
    <t xml:space="preserve">Desmontaje de los equipos obsoletos y/o de calibre no adaptado </t>
  </si>
  <si>
    <t xml:space="preserve">Adaptacion de Obras Civiles y sistemas de Tierras </t>
  </si>
  <si>
    <r>
      <rPr>
        <b/>
        <sz val="11"/>
        <rFont val="Arial"/>
        <family val="2"/>
      </rPr>
      <t>Documentacion relativa a las diferentes etapas de migracion de los equipos entre la situacion presente y la situacion final</t>
    </r>
    <r>
      <rPr>
        <sz val="11"/>
        <rFont val="Arial"/>
        <family val="2"/>
      </rPr>
      <t xml:space="preserve">, con :
 - la cronologia de los cambios de equipos , tomando en cuenta la duracion de las noches de trabajo
- los planos de cada etapa 
- la posibilidad de regresar a la situacion anterior , al fin de cada noche , para la alimentacion de la linea , si se requiere  </t>
    </r>
  </si>
  <si>
    <t>Suministro Equipos diversos  y Certificado FAT</t>
  </si>
  <si>
    <t xml:space="preserve">Pruebas de cada equipo ( nuevo y antiguo) y del Conjunto </t>
  </si>
  <si>
    <t>Prueba de equipo en sitio ( electrica, …)</t>
  </si>
  <si>
    <t xml:space="preserve">Pruebas de integración con otros sistemas </t>
  </si>
  <si>
    <t xml:space="preserve">Pruebas de conformidad a los planos </t>
  </si>
  <si>
    <t xml:space="preserve">Documentación técnica relativa a la operacion y mantencion  </t>
  </si>
  <si>
    <t>Documentacion , Formacion  y Repuestas</t>
  </si>
  <si>
    <t>(***) Transformador de Tracción 4400 KVA  , tipo seco , 13,2 kV -1,2kV dodecafasico  Y-y0-d11</t>
  </si>
  <si>
    <r>
      <t>(***) Cable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para nuevas conexiones rieles Negativo entre Feeder y Cajas Inductivas</t>
    </r>
  </si>
  <si>
    <t>Suministro Cables entre SER y Catenaria/via</t>
  </si>
  <si>
    <r>
      <t>(***) Cable  Cu 1x500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Negativo- Feeder entre Las 2 estaciones Terminales _2 cables por via </t>
    </r>
  </si>
  <si>
    <t>SER INDEPENDENCIA</t>
  </si>
  <si>
    <t>Refuerzo de Tracción Linea C</t>
  </si>
  <si>
    <t>C-1.B.1</t>
  </si>
  <si>
    <t>POTENCIA - LINEA C</t>
  </si>
  <si>
    <t>OBRA: Línea C - POTENCIA</t>
  </si>
  <si>
    <t>TOTAL COTIZADO C-1.B</t>
  </si>
  <si>
    <t>CABLES MEDIA TENSIÓN</t>
  </si>
  <si>
    <t>Tratado en la Planilla de Cotización de la Línea D</t>
  </si>
  <si>
    <t xml:space="preserve">(***) Barra de cobre (negativo)   I efficaz= 6000A  Icc= 80 kA </t>
  </si>
  <si>
    <t xml:space="preserve">(***)  Barra de cobre (Positivo)  1500 V ;  I efficaz= 6000A;  Icc= 80 kA </t>
  </si>
  <si>
    <t xml:space="preserve">Suministro y FAT
Tablero MT 13,2 kV </t>
  </si>
  <si>
    <t xml:space="preserve">Suministro y FAT
 Tablero Corriente Continu 1500V cc </t>
  </si>
  <si>
    <t xml:space="preserve">(***)  Barra de cobre (Positivo- transferencia )  1500 V ;  I efficaz= 3600A;  Icc= 80 kA </t>
  </si>
  <si>
    <t xml:space="preserve">Suministro y FAT
 Transformadores de Traccion y
 Rectificadores de Potencia </t>
  </si>
  <si>
    <t xml:space="preserve">Suministro Mandos y Control, Bloqueos  </t>
  </si>
  <si>
    <t>Suministro y FAT Descargador</t>
  </si>
  <si>
    <t xml:space="preserve"> Descargador </t>
  </si>
  <si>
    <t xml:space="preserve">Desmontaje de los equipos
Montaje de los equipos nuevos </t>
  </si>
  <si>
    <t xml:space="preserve">(*) Montaje, cableado, de los equipos
    calibración de las protecciones y 
  verificacion de las protecciones con material de inyeccion  </t>
  </si>
  <si>
    <t xml:space="preserve">(*) Desmontaje de los equipos ancianos , en particular los 2 grupos Transformadores y rectificadores , con destino la SER "Plaza Italia" </t>
  </si>
  <si>
    <t xml:space="preserve">Pruebas funcionales  incluyendo los bloqueos y el mando y control local . El arreglo del software para el mando y control  debe ser posible en sitio 
</t>
  </si>
  <si>
    <t xml:space="preserve">Prueba de  cada transformador y rectificador desmontados , antes del transporte hacia SER Plaza Italia,  </t>
  </si>
  <si>
    <t xml:space="preserve">Installacion </t>
  </si>
  <si>
    <t xml:space="preserve">Pruebas </t>
  </si>
  <si>
    <t xml:space="preserve">(***) Celda Semi Bucle 13.2 kV entre SER con interruptor 1250A </t>
  </si>
  <si>
    <t>(***) Celda Secc.de alimentación bipolar (positivo y negativo) y los Seccionadores asociados  ( 4000 A)</t>
  </si>
  <si>
    <r>
      <t>(*) (**) (***) Cable tracción  Cu 1x</t>
    </r>
    <r>
      <rPr>
        <b/>
        <sz val="11"/>
        <rFont val="Arial"/>
        <family val="2"/>
      </rPr>
      <t xml:space="preserve">630 </t>
    </r>
    <r>
      <rPr>
        <sz val="11"/>
        <rFont val="Arial"/>
        <family val="2"/>
      </rPr>
      <t>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Positivo y catenaria</t>
    </r>
  </si>
  <si>
    <r>
      <t xml:space="preserve">(*) (**) (***) Cable tracción Cu </t>
    </r>
    <r>
      <rPr>
        <b/>
        <sz val="11"/>
        <rFont val="Arial"/>
        <family val="2"/>
      </rPr>
      <t>1x500</t>
    </r>
    <r>
      <rPr>
        <sz val="11"/>
        <rFont val="Arial"/>
        <family val="2"/>
      </rPr>
      <t xml:space="preserve">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Negativo y via </t>
    </r>
  </si>
  <si>
    <r>
      <t>Documentación técnica relativa a montaje y Pruebas ,</t>
    </r>
    <r>
      <rPr>
        <b/>
        <sz val="11"/>
        <rFont val="Arial"/>
        <family val="2"/>
      </rPr>
      <t xml:space="preserve"> en particular cuaderno de pruebas del mando y control de la SER</t>
    </r>
    <r>
      <rPr>
        <sz val="11"/>
        <rFont val="Arial"/>
        <family val="2"/>
      </rPr>
      <t xml:space="preserve"> </t>
    </r>
  </si>
  <si>
    <t>LICITACIÓN PÚBLICA N° 201/16</t>
  </si>
  <si>
    <r>
      <t>(***) Cable  Cu 1x630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Positivo- Feeder entre Las 2 estaciones Terminales _1 cables por via </t>
    </r>
  </si>
  <si>
    <t>Conjunto de piezas de respuestos por 5 años de mantenimiento: la empresa entregará dentro de su oferta una lista suficientemente completa, demonstrando que el número de piezas permite cumplir con un nivel de disponibilidad alto.</t>
  </si>
  <si>
    <t>(*) Telemando S.E.R.s  (Local), incluyendo el suministro, las pruebas en sitio y todas la adecuaciones (hardware y software) que se requieran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</si>
</sst>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_(&quot;$&quot;* #,##0_);_(&quot;$&quot;* \(#,##0\);_(&quot;$&quot;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.00"/>
    <numFmt numFmtId="206" formatCode="[$USS]\ #,##0.00"/>
    <numFmt numFmtId="207" formatCode="[$€-2]\ #,##0.00"/>
    <numFmt numFmtId="208" formatCode="[$$-2C0A]\ #,##0.00"/>
    <numFmt numFmtId="209" formatCode="[$$-2C0A]\ #,##0.00;[$$-2C0A]\ \-#,##0.00"/>
    <numFmt numFmtId="210" formatCode="_ [$USD]\ * #,##0.00_ ;_ [$USD]\ * \-#,##0.00_ ;_ [$USD]\ * &quot;-&quot;??_ ;_ @_ "/>
    <numFmt numFmtId="211" formatCode="[$USD]\ #,##0.00;[$USD]\ \-#,##0.00"/>
    <numFmt numFmtId="212" formatCode="_ [$€-2]\ * #,##0.00_ ;_ [$€-2]\ * \-#,##0.00_ ;_ [$€-2]\ * &quot;-&quot;??_ ;_ @_ "/>
    <numFmt numFmtId="213" formatCode="[$€-2]\ #,##0.00;[$€-2]\ \-#,##0.00"/>
    <numFmt numFmtId="214" formatCode="0.0%"/>
    <numFmt numFmtId="215" formatCode="0.000"/>
    <numFmt numFmtId="216" formatCode="#,##0.00\ [$USD]"/>
    <numFmt numFmtId="217" formatCode="#,##0.00\ _€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double"/>
      <sz val="12"/>
      <name val="Times New Roman"/>
      <family val="1"/>
    </font>
    <font>
      <b/>
      <i/>
      <u val="double"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0"/>
      <color indexed="8"/>
      <name val="Arial Black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double"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u val="double"/>
      <sz val="14"/>
      <name val="Arial"/>
      <family val="2"/>
    </font>
    <font>
      <vertAlign val="superscript"/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2" fillId="32" borderId="10" xfId="0" applyFont="1" applyFill="1" applyBorder="1" applyAlignment="1">
      <alignment horizontal="center" vertical="center"/>
    </xf>
    <xf numFmtId="0" fontId="45" fillId="0" borderId="0" xfId="57">
      <alignment/>
      <protection/>
    </xf>
    <xf numFmtId="0" fontId="45" fillId="0" borderId="0" xfId="57" applyBorder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17" fillId="33" borderId="0" xfId="57" applyFont="1" applyFill="1">
      <alignment/>
      <protection/>
    </xf>
    <xf numFmtId="0" fontId="21" fillId="0" borderId="0" xfId="0" applyNumberFormat="1" applyFont="1" applyFill="1" applyBorder="1" applyAlignment="1" applyProtection="1" quotePrefix="1">
      <alignment horizontal="left" vertical="center"/>
      <protection hidden="1"/>
    </xf>
    <xf numFmtId="44" fontId="0" fillId="0" borderId="0" xfId="0" applyNumberFormat="1" applyAlignment="1">
      <alignment/>
    </xf>
    <xf numFmtId="0" fontId="45" fillId="0" borderId="0" xfId="57" applyBorder="1">
      <alignment/>
      <protection/>
    </xf>
    <xf numFmtId="10" fontId="17" fillId="0" borderId="0" xfId="60" applyNumberFormat="1" applyFont="1" applyBorder="1" applyAlignment="1">
      <alignment/>
    </xf>
    <xf numFmtId="0" fontId="17" fillId="0" borderId="0" xfId="57" applyFont="1" applyBorder="1" applyAlignment="1">
      <alignment horizontal="center"/>
      <protection/>
    </xf>
    <xf numFmtId="0" fontId="44" fillId="0" borderId="0" xfId="57" applyFont="1">
      <alignment/>
      <protection/>
    </xf>
    <xf numFmtId="0" fontId="7" fillId="0" borderId="0" xfId="0" applyFont="1" applyAlignment="1" applyProtection="1">
      <alignment horizontal="center" vertical="center"/>
      <protection hidden="1"/>
    </xf>
    <xf numFmtId="0" fontId="2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207" fontId="1" fillId="0" borderId="13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52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5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7" xfId="5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5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 quotePrefix="1">
      <alignment horizontal="center" vertical="center"/>
      <protection hidden="1"/>
    </xf>
    <xf numFmtId="217" fontId="2" fillId="0" borderId="19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217" fontId="2" fillId="0" borderId="10" xfId="0" applyNumberFormat="1" applyFont="1" applyBorder="1" applyAlignment="1">
      <alignment vertical="center"/>
    </xf>
    <xf numFmtId="217" fontId="2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" fontId="1" fillId="0" borderId="12" xfId="50" applyNumberFormat="1" applyFont="1" applyBorder="1" applyAlignment="1">
      <alignment horizontal="center" vertical="center"/>
    </xf>
    <xf numFmtId="205" fontId="1" fillId="0" borderId="12" xfId="50" applyNumberFormat="1" applyFont="1" applyBorder="1" applyAlignment="1" quotePrefix="1">
      <alignment horizontal="right" vertical="center"/>
    </xf>
    <xf numFmtId="205" fontId="1" fillId="0" borderId="21" xfId="50" applyNumberFormat="1" applyFont="1" applyBorder="1" applyAlignment="1" quotePrefix="1">
      <alignment horizontal="right" vertical="center"/>
    </xf>
    <xf numFmtId="0" fontId="2" fillId="32" borderId="20" xfId="0" applyFont="1" applyFill="1" applyBorder="1" applyAlignment="1">
      <alignment horizontal="center" vertical="center" wrapText="1"/>
    </xf>
    <xf numFmtId="0" fontId="1" fillId="0" borderId="22" xfId="52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5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1" fillId="0" borderId="0" xfId="0" applyFont="1" applyAlignment="1">
      <alignment wrapText="1"/>
    </xf>
    <xf numFmtId="0" fontId="2" fillId="0" borderId="2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 vertical="center"/>
    </xf>
    <xf numFmtId="205" fontId="1" fillId="0" borderId="27" xfId="50" applyNumberFormat="1" applyFont="1" applyFill="1" applyBorder="1" applyAlignment="1" quotePrefix="1">
      <alignment horizontal="right" vertical="center"/>
    </xf>
    <xf numFmtId="0" fontId="1" fillId="0" borderId="28" xfId="0" applyNumberFormat="1" applyFont="1" applyBorder="1" applyAlignment="1">
      <alignment horizontal="center" vertical="center"/>
    </xf>
    <xf numFmtId="205" fontId="1" fillId="0" borderId="29" xfId="50" applyNumberFormat="1" applyFont="1" applyFill="1" applyBorder="1" applyAlignment="1" quotePrefix="1">
      <alignment horizontal="right" vertical="center"/>
    </xf>
    <xf numFmtId="0" fontId="1" fillId="0" borderId="29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05" fontId="1" fillId="0" borderId="29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205" fontId="6" fillId="0" borderId="29" xfId="0" applyNumberFormat="1" applyFont="1" applyBorder="1" applyAlignment="1" applyProtection="1" quotePrefix="1">
      <alignment horizontal="right" vertical="center"/>
      <protection hidden="1"/>
    </xf>
    <xf numFmtId="217" fontId="6" fillId="0" borderId="29" xfId="0" applyNumberFormat="1" applyFont="1" applyBorder="1" applyAlignment="1" applyProtection="1" quotePrefix="1">
      <alignment horizontal="right" vertical="center"/>
      <protection hidden="1"/>
    </xf>
    <xf numFmtId="217" fontId="6" fillId="0" borderId="36" xfId="0" applyNumberFormat="1" applyFont="1" applyBorder="1" applyAlignment="1" applyProtection="1" quotePrefix="1">
      <alignment horizontal="right" vertical="center"/>
      <protection hidden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205" fontId="6" fillId="0" borderId="41" xfId="0" applyNumberFormat="1" applyFont="1" applyBorder="1" applyAlignment="1" applyProtection="1" quotePrefix="1">
      <alignment horizontal="right" vertical="center"/>
      <protection hidden="1"/>
    </xf>
    <xf numFmtId="206" fontId="6" fillId="0" borderId="41" xfId="0" applyNumberFormat="1" applyFont="1" applyBorder="1" applyAlignment="1" applyProtection="1" quotePrefix="1">
      <alignment horizontal="right" vertical="center"/>
      <protection hidden="1"/>
    </xf>
    <xf numFmtId="207" fontId="6" fillId="0" borderId="42" xfId="0" applyNumberFormat="1" applyFont="1" applyBorder="1" applyAlignment="1" applyProtection="1" quotePrefix="1">
      <alignment horizontal="right" vertical="center"/>
      <protection hidden="1"/>
    </xf>
    <xf numFmtId="205" fontId="7" fillId="0" borderId="43" xfId="0" applyNumberFormat="1" applyFont="1" applyBorder="1" applyAlignment="1" applyProtection="1" quotePrefix="1">
      <alignment horizontal="right" vertical="center"/>
      <protection hidden="1"/>
    </xf>
    <xf numFmtId="217" fontId="7" fillId="0" borderId="43" xfId="0" applyNumberFormat="1" applyFont="1" applyBorder="1" applyAlignment="1" applyProtection="1" quotePrefix="1">
      <alignment horizontal="right" vertical="center"/>
      <protection hidden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4" xfId="5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7" fontId="15" fillId="0" borderId="0" xfId="0" applyNumberFormat="1" applyFont="1" applyBorder="1" applyAlignment="1" applyProtection="1">
      <alignment horizontal="center" vertical="center"/>
      <protection hidden="1"/>
    </xf>
    <xf numFmtId="0" fontId="7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205" fontId="7" fillId="0" borderId="10" xfId="0" applyNumberFormat="1" applyFont="1" applyBorder="1" applyAlignment="1" applyProtection="1">
      <alignment horizontal="right" vertical="center"/>
      <protection hidden="1"/>
    </xf>
    <xf numFmtId="217" fontId="7" fillId="0" borderId="10" xfId="0" applyNumberFormat="1" applyFont="1" applyBorder="1" applyAlignment="1" applyProtection="1">
      <alignment horizontal="right" vertical="center"/>
      <protection hidden="1"/>
    </xf>
    <xf numFmtId="207" fontId="1" fillId="0" borderId="46" xfId="0" applyNumberFormat="1" applyFont="1" applyFill="1" applyBorder="1" applyAlignment="1">
      <alignment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205" fontId="1" fillId="0" borderId="48" xfId="50" applyNumberFormat="1" applyFont="1" applyBorder="1" applyAlignment="1" quotePrefix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205" fontId="1" fillId="0" borderId="50" xfId="50" applyNumberFormat="1" applyFont="1" applyFill="1" applyBorder="1" applyAlignment="1" quotePrefix="1">
      <alignment horizontal="right" vertical="center"/>
    </xf>
    <xf numFmtId="205" fontId="1" fillId="0" borderId="14" xfId="50" applyNumberFormat="1" applyFont="1" applyFill="1" applyBorder="1" applyAlignment="1" quotePrefix="1">
      <alignment horizontal="right" vertical="center"/>
    </xf>
    <xf numFmtId="205" fontId="1" fillId="0" borderId="13" xfId="50" applyNumberFormat="1" applyFont="1" applyFill="1" applyBorder="1" applyAlignment="1" quotePrefix="1">
      <alignment horizontal="right" vertical="center"/>
    </xf>
    <xf numFmtId="205" fontId="1" fillId="0" borderId="51" xfId="50" applyNumberFormat="1" applyFont="1" applyFill="1" applyBorder="1" applyAlignment="1" quotePrefix="1">
      <alignment horizontal="right" vertical="center"/>
    </xf>
    <xf numFmtId="205" fontId="1" fillId="0" borderId="51" xfId="0" applyNumberFormat="1" applyFont="1" applyFill="1" applyBorder="1" applyAlignment="1">
      <alignment horizontal="right" vertical="center"/>
    </xf>
    <xf numFmtId="205" fontId="1" fillId="0" borderId="13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1" fontId="1" fillId="0" borderId="19" xfId="52" applyNumberFormat="1" applyFont="1" applyFill="1" applyBorder="1" applyAlignment="1">
      <alignment horizontal="center" vertical="center" wrapText="1"/>
    </xf>
    <xf numFmtId="1" fontId="1" fillId="0" borderId="52" xfId="52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3" fontId="1" fillId="0" borderId="52" xfId="52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207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horizontal="center" vertical="center" wrapText="1"/>
    </xf>
    <xf numFmtId="207" fontId="1" fillId="0" borderId="53" xfId="0" applyNumberFormat="1" applyFont="1" applyFill="1" applyBorder="1" applyAlignment="1">
      <alignment vertical="center"/>
    </xf>
    <xf numFmtId="0" fontId="1" fillId="0" borderId="13" xfId="5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 wrapText="1"/>
    </xf>
    <xf numFmtId="208" fontId="1" fillId="0" borderId="13" xfId="0" applyNumberFormat="1" applyFont="1" applyFill="1" applyBorder="1" applyAlignment="1">
      <alignment vertical="center"/>
    </xf>
    <xf numFmtId="208" fontId="1" fillId="0" borderId="53" xfId="0" applyNumberFormat="1" applyFont="1" applyFill="1" applyBorder="1" applyAlignment="1">
      <alignment vertical="center"/>
    </xf>
    <xf numFmtId="208" fontId="1" fillId="0" borderId="46" xfId="0" applyNumberFormat="1" applyFont="1" applyFill="1" applyBorder="1" applyAlignment="1">
      <alignment vertical="center"/>
    </xf>
    <xf numFmtId="208" fontId="6" fillId="0" borderId="54" xfId="0" applyNumberFormat="1" applyFont="1" applyBorder="1" applyAlignment="1">
      <alignment horizontal="right" vertical="center"/>
    </xf>
    <xf numFmtId="217" fontId="6" fillId="0" borderId="13" xfId="0" applyNumberFormat="1" applyFont="1" applyBorder="1" applyAlignment="1" applyProtection="1">
      <alignment horizontal="right" vertical="center"/>
      <protection hidden="1"/>
    </xf>
    <xf numFmtId="0" fontId="1" fillId="0" borderId="55" xfId="0" applyNumberFormat="1" applyFont="1" applyBorder="1" applyAlignment="1">
      <alignment horizontal="left" vertical="center"/>
    </xf>
    <xf numFmtId="0" fontId="1" fillId="0" borderId="48" xfId="0" applyNumberFormat="1" applyFont="1" applyBorder="1" applyAlignment="1">
      <alignment horizontal="left" vertical="center"/>
    </xf>
    <xf numFmtId="207" fontId="1" fillId="34" borderId="13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9" xfId="52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52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49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3" fontId="1" fillId="0" borderId="29" xfId="52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3" fontId="1" fillId="0" borderId="19" xfId="52" applyNumberFormat="1" applyFont="1" applyFill="1" applyBorder="1" applyAlignment="1">
      <alignment horizontal="center" vertical="center"/>
    </xf>
    <xf numFmtId="205" fontId="1" fillId="0" borderId="19" xfId="0" applyNumberFormat="1" applyFont="1" applyFill="1" applyBorder="1" applyAlignment="1" quotePrefix="1">
      <alignment vertical="center"/>
    </xf>
    <xf numFmtId="3" fontId="1" fillId="0" borderId="19" xfId="0" applyNumberFormat="1" applyFont="1" applyFill="1" applyBorder="1" applyAlignment="1">
      <alignment horizontal="center" vertical="center"/>
    </xf>
    <xf numFmtId="208" fontId="1" fillId="0" borderId="19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207" fontId="1" fillId="0" borderId="49" xfId="0" applyNumberFormat="1" applyFont="1" applyFill="1" applyBorder="1" applyAlignment="1">
      <alignment vertical="center"/>
    </xf>
    <xf numFmtId="208" fontId="1" fillId="0" borderId="49" xfId="0" applyNumberFormat="1" applyFont="1" applyFill="1" applyBorder="1" applyAlignment="1">
      <alignment vertical="center"/>
    </xf>
    <xf numFmtId="207" fontId="1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3" fontId="1" fillId="0" borderId="56" xfId="5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left" vertical="center" wrapText="1"/>
    </xf>
    <xf numFmtId="0" fontId="2" fillId="35" borderId="50" xfId="52" applyNumberFormat="1" applyFont="1" applyFill="1" applyBorder="1" applyAlignment="1">
      <alignment horizontal="center" vertical="center" wrapText="1"/>
    </xf>
    <xf numFmtId="208" fontId="2" fillId="35" borderId="50" xfId="0" applyNumberFormat="1" applyFont="1" applyFill="1" applyBorder="1" applyAlignment="1">
      <alignment/>
    </xf>
    <xf numFmtId="208" fontId="1" fillId="35" borderId="50" xfId="0" applyNumberFormat="1" applyFont="1" applyFill="1" applyBorder="1" applyAlignment="1">
      <alignment vertical="center"/>
    </xf>
    <xf numFmtId="208" fontId="1" fillId="35" borderId="50" xfId="0" applyNumberFormat="1" applyFont="1" applyFill="1" applyBorder="1" applyAlignment="1">
      <alignment/>
    </xf>
    <xf numFmtId="0" fontId="1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207" fontId="1" fillId="35" borderId="13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207" fontId="1" fillId="35" borderId="13" xfId="0" applyNumberFormat="1" applyFont="1" applyFill="1" applyBorder="1" applyAlignment="1">
      <alignment vertical="center"/>
    </xf>
    <xf numFmtId="208" fontId="1" fillId="35" borderId="13" xfId="0" applyNumberFormat="1" applyFont="1" applyFill="1" applyBorder="1" applyAlignment="1">
      <alignment vertical="center"/>
    </xf>
    <xf numFmtId="0" fontId="1" fillId="35" borderId="52" xfId="0" applyFont="1" applyFill="1" applyBorder="1" applyAlignment="1">
      <alignment horizontal="center" vertical="center" wrapText="1"/>
    </xf>
    <xf numFmtId="3" fontId="1" fillId="35" borderId="52" xfId="0" applyNumberFormat="1" applyFont="1" applyFill="1" applyBorder="1" applyAlignment="1">
      <alignment horizontal="center" vertical="center" wrapText="1"/>
    </xf>
    <xf numFmtId="208" fontId="1" fillId="35" borderId="53" xfId="0" applyNumberFormat="1" applyFont="1" applyFill="1" applyBorder="1" applyAlignment="1">
      <alignment vertical="center"/>
    </xf>
    <xf numFmtId="207" fontId="1" fillId="35" borderId="53" xfId="0" applyNumberFormat="1" applyFont="1" applyFill="1" applyBorder="1" applyAlignment="1">
      <alignment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left" vertical="center" wrapText="1"/>
    </xf>
    <xf numFmtId="0" fontId="1" fillId="35" borderId="14" xfId="52" applyNumberFormat="1" applyFont="1" applyFill="1" applyBorder="1" applyAlignment="1">
      <alignment horizontal="center" vertical="center" wrapText="1"/>
    </xf>
    <xf numFmtId="207" fontId="1" fillId="35" borderId="14" xfId="0" applyNumberFormat="1" applyFont="1" applyFill="1" applyBorder="1" applyAlignment="1">
      <alignment vertical="center"/>
    </xf>
    <xf numFmtId="208" fontId="1" fillId="35" borderId="14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1" fillId="35" borderId="56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/>
    </xf>
    <xf numFmtId="3" fontId="1" fillId="35" borderId="19" xfId="0" applyNumberFormat="1" applyFont="1" applyFill="1" applyBorder="1" applyAlignment="1">
      <alignment horizontal="center" vertical="center"/>
    </xf>
    <xf numFmtId="205" fontId="1" fillId="35" borderId="19" xfId="0" applyNumberFormat="1" applyFont="1" applyFill="1" applyBorder="1" applyAlignment="1" quotePrefix="1">
      <alignment vertical="center"/>
    </xf>
    <xf numFmtId="208" fontId="1" fillId="35" borderId="19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left" vertical="center" wrapText="1"/>
    </xf>
    <xf numFmtId="3" fontId="1" fillId="35" borderId="19" xfId="52" applyNumberFormat="1" applyFont="1" applyFill="1" applyBorder="1" applyAlignment="1">
      <alignment horizontal="center" vertical="center"/>
    </xf>
    <xf numFmtId="0" fontId="1" fillId="0" borderId="29" xfId="52" applyNumberFormat="1" applyFont="1" applyFill="1" applyBorder="1" applyAlignment="1">
      <alignment horizontal="center" vertical="center"/>
    </xf>
    <xf numFmtId="205" fontId="1" fillId="0" borderId="56" xfId="52" applyNumberFormat="1" applyFont="1" applyFill="1" applyBorder="1" applyAlignment="1">
      <alignment vertical="center"/>
    </xf>
    <xf numFmtId="205" fontId="1" fillId="0" borderId="19" xfId="0" applyNumberFormat="1" applyFont="1" applyFill="1" applyBorder="1" applyAlignment="1">
      <alignment vertical="center"/>
    </xf>
    <xf numFmtId="207" fontId="1" fillId="34" borderId="19" xfId="0" applyNumberFormat="1" applyFont="1" applyFill="1" applyBorder="1" applyAlignment="1">
      <alignment/>
    </xf>
    <xf numFmtId="0" fontId="14" fillId="0" borderId="0" xfId="0" applyFont="1" applyAlignment="1" applyProtection="1" quotePrefix="1">
      <alignment horizontal="right" vertical="center"/>
      <protection hidden="1"/>
    </xf>
    <xf numFmtId="0" fontId="23" fillId="36" borderId="11" xfId="0" applyFont="1" applyFill="1" applyBorder="1" applyAlignment="1" applyProtection="1">
      <alignment horizontal="center" vertical="center"/>
      <protection hidden="1"/>
    </xf>
    <xf numFmtId="0" fontId="23" fillId="36" borderId="12" xfId="0" applyFont="1" applyFill="1" applyBorder="1" applyAlignment="1" applyProtection="1">
      <alignment horizontal="center" vertical="center"/>
      <protection hidden="1"/>
    </xf>
    <xf numFmtId="0" fontId="23" fillId="36" borderId="21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 quotePrefix="1">
      <alignment horizontal="center" vertical="center"/>
      <protection hidden="1"/>
    </xf>
    <xf numFmtId="0" fontId="7" fillId="0" borderId="58" xfId="0" applyFont="1" applyBorder="1" applyAlignment="1" applyProtection="1" quotePrefix="1">
      <alignment horizontal="center" vertical="center"/>
      <protection hidden="1"/>
    </xf>
    <xf numFmtId="0" fontId="7" fillId="0" borderId="43" xfId="0" applyFont="1" applyBorder="1" applyAlignment="1" applyProtection="1" quotePrefix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208" fontId="27" fillId="0" borderId="59" xfId="0" applyNumberFormat="1" applyFont="1" applyBorder="1" applyAlignment="1">
      <alignment horizontal="center" vertical="center"/>
    </xf>
    <xf numFmtId="208" fontId="27" fillId="0" borderId="60" xfId="0" applyNumberFormat="1" applyFont="1" applyBorder="1" applyAlignment="1">
      <alignment horizontal="center" vertical="center"/>
    </xf>
    <xf numFmtId="208" fontId="27" fillId="0" borderId="61" xfId="0" applyNumberFormat="1" applyFont="1" applyBorder="1" applyAlignment="1">
      <alignment horizontal="center" vertical="center"/>
    </xf>
    <xf numFmtId="208" fontId="27" fillId="0" borderId="54" xfId="0" applyNumberFormat="1" applyFont="1" applyBorder="1" applyAlignment="1">
      <alignment horizontal="center" vertical="center"/>
    </xf>
    <xf numFmtId="208" fontId="27" fillId="0" borderId="16" xfId="0" applyNumberFormat="1" applyFont="1" applyBorder="1" applyAlignment="1">
      <alignment horizontal="center" vertical="center"/>
    </xf>
    <xf numFmtId="208" fontId="27" fillId="0" borderId="5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_02_SH-TA0A1C2-PCP-ANEXOIX-PAP VER 4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981075</xdr:colOff>
      <xdr:row>0</xdr:row>
      <xdr:rowOff>142875</xdr:rowOff>
    </xdr:from>
    <xdr:to>
      <xdr:col>7</xdr:col>
      <xdr:colOff>1943100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42875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19050</xdr:rowOff>
    </xdr:from>
    <xdr:to>
      <xdr:col>6</xdr:col>
      <xdr:colOff>1295400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905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38100</xdr:rowOff>
    </xdr:from>
    <xdr:to>
      <xdr:col>6</xdr:col>
      <xdr:colOff>1647825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19050</xdr:rowOff>
    </xdr:from>
    <xdr:to>
      <xdr:col>9</xdr:col>
      <xdr:colOff>895350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190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"/>
  <sheetViews>
    <sheetView view="pageBreakPreview" zoomScale="82" zoomScaleSheetLayoutView="82" zoomScalePageLayoutView="0" workbookViewId="0" topLeftCell="A1">
      <selection activeCell="A7" sqref="A7"/>
    </sheetView>
  </sheetViews>
  <sheetFormatPr defaultColWidth="9.140625" defaultRowHeight="12.75"/>
  <cols>
    <col min="1" max="4" width="11.421875" style="12" customWidth="1"/>
    <col min="5" max="5" width="15.00390625" style="12" customWidth="1"/>
    <col min="6" max="7" width="11.421875" style="12" customWidth="1"/>
    <col min="8" max="8" width="31.28125" style="12" customWidth="1"/>
    <col min="9" max="16384" width="9.140625" style="12" customWidth="1"/>
  </cols>
  <sheetData>
    <row r="1" spans="1:12" ht="11.25" customHeight="1">
      <c r="A1" s="13"/>
      <c r="B1" s="13"/>
      <c r="C1" s="13"/>
      <c r="D1" s="13"/>
      <c r="E1" s="13"/>
      <c r="F1" s="13"/>
      <c r="G1" s="13"/>
      <c r="H1" s="13"/>
      <c r="J1" s="13"/>
      <c r="K1" s="13"/>
      <c r="L1" s="13"/>
    </row>
    <row r="2" spans="1:12" ht="15">
      <c r="A2" s="13"/>
      <c r="B2" s="13"/>
      <c r="C2" s="13"/>
      <c r="D2" s="13"/>
      <c r="E2" s="13"/>
      <c r="F2" s="13"/>
      <c r="G2" s="13"/>
      <c r="H2" s="13"/>
      <c r="J2" s="24"/>
      <c r="K2" s="13"/>
      <c r="L2" s="13"/>
    </row>
    <row r="3" spans="1:12" ht="15">
      <c r="A3" s="13"/>
      <c r="B3" s="13"/>
      <c r="C3" s="13"/>
      <c r="D3" s="13"/>
      <c r="E3" s="13"/>
      <c r="F3" s="13"/>
      <c r="G3" s="13"/>
      <c r="H3" s="13"/>
      <c r="J3" s="22"/>
      <c r="K3" s="23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J4" s="22"/>
      <c r="K4" s="23"/>
      <c r="L4" s="13"/>
    </row>
    <row r="5" spans="10:12" ht="15">
      <c r="J5" s="22"/>
      <c r="K5" s="23"/>
      <c r="L5" s="13"/>
    </row>
    <row r="6" spans="1:12" ht="18.75">
      <c r="A6" s="16" t="s">
        <v>121</v>
      </c>
      <c r="B6" s="15"/>
      <c r="C6" s="15"/>
      <c r="D6" s="15"/>
      <c r="J6" s="22"/>
      <c r="K6" s="23"/>
      <c r="L6" s="13"/>
    </row>
    <row r="7" spans="1:12" ht="14.25">
      <c r="A7" s="15"/>
      <c r="B7" s="15"/>
      <c r="C7" s="15"/>
      <c r="D7" s="15"/>
      <c r="J7" s="13"/>
      <c r="K7" s="13"/>
      <c r="L7" s="13"/>
    </row>
    <row r="8" spans="1:12" ht="14.25">
      <c r="A8" s="15" t="s">
        <v>14</v>
      </c>
      <c r="B8" s="19"/>
      <c r="C8" s="19"/>
      <c r="D8" s="19"/>
      <c r="J8" s="13"/>
      <c r="K8" s="13"/>
      <c r="L8" s="13"/>
    </row>
    <row r="9" spans="1:12" ht="23.25">
      <c r="A9" s="16" t="s">
        <v>13</v>
      </c>
      <c r="B9" s="17"/>
      <c r="C9" s="15"/>
      <c r="D9" s="15"/>
      <c r="J9" s="13"/>
      <c r="K9" s="13"/>
      <c r="L9" s="13"/>
    </row>
    <row r="18" spans="1:2" ht="30">
      <c r="A18" s="14" t="s">
        <v>93</v>
      </c>
      <c r="B18" s="14"/>
    </row>
    <row r="21" ht="30">
      <c r="A21" s="14" t="s">
        <v>18</v>
      </c>
    </row>
    <row r="23" ht="25.5">
      <c r="E23" s="25"/>
    </row>
  </sheetData>
  <sheetProtection/>
  <printOptions/>
  <pageMargins left="0.984251968503937" right="0.5905511811023623" top="0.35433070866141736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view="pageBreakPreview" zoomScale="85" zoomScaleSheetLayoutView="85" workbookViewId="0" topLeftCell="A1">
      <selection activeCell="E13" sqref="E13"/>
    </sheetView>
  </sheetViews>
  <sheetFormatPr defaultColWidth="11.421875" defaultRowHeight="12.75"/>
  <cols>
    <col min="1" max="1" width="12.28125" style="45" customWidth="1"/>
    <col min="2" max="2" width="11.421875" style="45" customWidth="1"/>
    <col min="3" max="3" width="50.140625" style="45" customWidth="1"/>
    <col min="4" max="4" width="3.8515625" style="45" bestFit="1" customWidth="1"/>
    <col min="5" max="5" width="23.8515625" style="45" customWidth="1"/>
    <col min="6" max="6" width="23.00390625" style="45" customWidth="1"/>
    <col min="7" max="7" width="20.421875" style="45" customWidth="1"/>
    <col min="8" max="8" width="11.421875" style="45" customWidth="1"/>
    <col min="9" max="9" width="17.57421875" style="45" customWidth="1"/>
    <col min="10" max="16384" width="11.421875" style="45" customWidth="1"/>
  </cols>
  <sheetData>
    <row r="1" spans="1:4" s="110" customFormat="1" ht="42.75" customHeight="1">
      <c r="A1" s="109"/>
      <c r="D1" s="9"/>
    </row>
    <row r="2" spans="1:4" s="110" customFormat="1" ht="12.75">
      <c r="A2" s="109"/>
      <c r="C2" s="272" t="s">
        <v>17</v>
      </c>
      <c r="D2" s="272"/>
    </row>
    <row r="3" spans="1:4" s="110" customFormat="1" ht="18">
      <c r="A3" s="53" t="s">
        <v>96</v>
      </c>
      <c r="D3" s="111"/>
    </row>
    <row r="4" ht="12.75"/>
    <row r="6" spans="1:6" ht="21" customHeight="1">
      <c r="A6" s="10"/>
      <c r="B6" s="112"/>
      <c r="C6" s="26" t="s">
        <v>21</v>
      </c>
      <c r="D6" s="9"/>
      <c r="E6" s="110"/>
      <c r="F6" s="110"/>
    </row>
    <row r="7" ht="18" thickBot="1">
      <c r="B7" s="113"/>
    </row>
    <row r="8" spans="1:7" ht="19.5" customHeight="1" thickBot="1">
      <c r="A8" s="273" t="s">
        <v>19</v>
      </c>
      <c r="B8" s="274"/>
      <c r="C8" s="274"/>
      <c r="D8" s="274"/>
      <c r="E8" s="274"/>
      <c r="F8" s="274"/>
      <c r="G8" s="275"/>
    </row>
    <row r="9" ht="17.25">
      <c r="B9" s="114"/>
    </row>
    <row r="10" ht="13.5" thickBot="1">
      <c r="D10" s="90"/>
    </row>
    <row r="11" spans="1:7" ht="33" thickBot="1">
      <c r="A11" s="27" t="s">
        <v>20</v>
      </c>
      <c r="B11" s="28" t="s">
        <v>10</v>
      </c>
      <c r="C11" s="29"/>
      <c r="D11" s="29"/>
      <c r="E11" s="18" t="s">
        <v>50</v>
      </c>
      <c r="F11" s="18" t="s">
        <v>51</v>
      </c>
      <c r="G11" s="18" t="s">
        <v>52</v>
      </c>
    </row>
    <row r="12" spans="1:7" ht="15">
      <c r="A12" s="115"/>
      <c r="B12" s="116"/>
      <c r="C12" s="117"/>
      <c r="D12" s="117"/>
      <c r="E12" s="118"/>
      <c r="F12" s="118"/>
      <c r="G12" s="119"/>
    </row>
    <row r="13" spans="1:9" ht="15">
      <c r="A13" s="120" t="s">
        <v>94</v>
      </c>
      <c r="B13" s="121" t="s">
        <v>95</v>
      </c>
      <c r="C13" s="122"/>
      <c r="D13" s="123"/>
      <c r="E13" s="124">
        <f>'PL COT -POTENCIA'!E16</f>
        <v>0</v>
      </c>
      <c r="F13" s="125">
        <f>'PL COT -POTENCIA'!F16</f>
        <v>0</v>
      </c>
      <c r="G13" s="126">
        <f>'PL COT -POTENCIA'!G16</f>
        <v>0</v>
      </c>
      <c r="I13" s="46"/>
    </row>
    <row r="14" spans="1:9" ht="15" thickBot="1">
      <c r="A14" s="127"/>
      <c r="B14" s="128"/>
      <c r="C14" s="129"/>
      <c r="D14" s="130"/>
      <c r="E14" s="131"/>
      <c r="F14" s="132"/>
      <c r="G14" s="133"/>
      <c r="I14" s="46"/>
    </row>
    <row r="15" spans="1:9" ht="13.5" thickBot="1">
      <c r="A15" s="90"/>
      <c r="B15" s="90"/>
      <c r="C15" s="90"/>
      <c r="D15" s="90"/>
      <c r="E15" s="90"/>
      <c r="F15" s="90"/>
      <c r="G15" s="90"/>
      <c r="I15" s="46"/>
    </row>
    <row r="16" spans="1:9" ht="18" thickBot="1" thickTop="1">
      <c r="A16" s="90"/>
      <c r="B16" s="276" t="s">
        <v>97</v>
      </c>
      <c r="C16" s="277"/>
      <c r="D16" s="278"/>
      <c r="E16" s="134">
        <f>SUM(E13)</f>
        <v>0</v>
      </c>
      <c r="F16" s="135">
        <f>SUM(F13)</f>
        <v>0</v>
      </c>
      <c r="G16" s="135">
        <f>SUM(G13)</f>
        <v>0</v>
      </c>
      <c r="I16" s="46"/>
    </row>
    <row r="17" ht="13.5" thickTop="1"/>
    <row r="18" spans="2:9" ht="17.25">
      <c r="B18" s="113"/>
      <c r="C18" s="113"/>
      <c r="I18" s="46"/>
    </row>
    <row r="19" ht="12.75">
      <c r="C19" s="136"/>
    </row>
    <row r="20" ht="12.75">
      <c r="C20" s="136"/>
    </row>
    <row r="21" ht="12.75">
      <c r="C21" s="136"/>
    </row>
    <row r="22" ht="12.75">
      <c r="C22" s="136"/>
    </row>
  </sheetData>
  <sheetProtection/>
  <mergeCells count="3">
    <mergeCell ref="C2:D2"/>
    <mergeCell ref="A8:G8"/>
    <mergeCell ref="B16:D16"/>
  </mergeCells>
  <printOptions horizontalCentered="1"/>
  <pageMargins left="0.3937007874015748" right="0.3937007874015748" top="0.4330708661417323" bottom="0.984251968503937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5" zoomScaleSheetLayoutView="85" workbookViewId="0" topLeftCell="A1">
      <selection activeCell="B47" sqref="B47"/>
    </sheetView>
  </sheetViews>
  <sheetFormatPr defaultColWidth="11.421875" defaultRowHeight="12.75"/>
  <cols>
    <col min="1" max="1" width="16.00390625" style="45" customWidth="1"/>
    <col min="2" max="2" width="54.421875" style="45" customWidth="1"/>
    <col min="3" max="3" width="6.7109375" style="45" customWidth="1"/>
    <col min="4" max="4" width="8.140625" style="45" customWidth="1"/>
    <col min="5" max="7" width="25.7109375" style="45" customWidth="1"/>
    <col min="8" max="8" width="11.421875" style="45" customWidth="1"/>
    <col min="9" max="9" width="14.00390625" style="45" bestFit="1" customWidth="1"/>
    <col min="10" max="16384" width="11.421875" style="45" customWidth="1"/>
  </cols>
  <sheetData>
    <row r="1" spans="1:5" ht="52.5" customHeight="1">
      <c r="A1" s="109"/>
      <c r="B1" s="110"/>
      <c r="C1" s="110"/>
      <c r="D1" s="9"/>
      <c r="E1" s="110"/>
    </row>
    <row r="2" spans="1:5" ht="21" customHeight="1">
      <c r="A2" s="53" t="str">
        <f>'RESUMEN '!A3</f>
        <v>OBRA: Línea C - POTENCIA</v>
      </c>
      <c r="B2" s="10"/>
      <c r="C2" s="110"/>
      <c r="D2" s="9"/>
      <c r="E2" s="110"/>
    </row>
    <row r="3" spans="1:5" ht="21" customHeight="1">
      <c r="A3" s="10"/>
      <c r="B3" s="10"/>
      <c r="C3" s="110"/>
      <c r="D3" s="9"/>
      <c r="E3" s="110"/>
    </row>
    <row r="4" spans="1:5" ht="21" customHeight="1">
      <c r="A4" s="10"/>
      <c r="B4" s="279" t="s">
        <v>11</v>
      </c>
      <c r="C4" s="279"/>
      <c r="D4" s="279"/>
      <c r="E4" s="110"/>
    </row>
    <row r="5" spans="1:5" ht="21" customHeight="1">
      <c r="A5" s="20"/>
      <c r="B5" s="137"/>
      <c r="C5" s="137"/>
      <c r="D5" s="137"/>
      <c r="E5" s="138"/>
    </row>
    <row r="6" spans="1:5" ht="15">
      <c r="A6" s="139" t="str">
        <f>'RESUMEN '!A13</f>
        <v>C-1.B.1</v>
      </c>
      <c r="B6" s="99" t="str">
        <f>'RESUMEN '!B13</f>
        <v>POTENCIA - LINEA C</v>
      </c>
      <c r="C6" s="140"/>
      <c r="D6" s="140"/>
      <c r="E6" s="137"/>
    </row>
    <row r="7" spans="1:5" ht="15.75" thickBot="1">
      <c r="A7" s="139"/>
      <c r="B7" s="140"/>
      <c r="C7" s="140"/>
      <c r="D7" s="140"/>
      <c r="E7" s="137"/>
    </row>
    <row r="8" spans="1:7" ht="33" thickBot="1">
      <c r="A8" s="11" t="s">
        <v>9</v>
      </c>
      <c r="B8" s="11" t="s">
        <v>0</v>
      </c>
      <c r="C8" s="11" t="s">
        <v>2</v>
      </c>
      <c r="D8" s="11" t="s">
        <v>1</v>
      </c>
      <c r="E8" s="18" t="s">
        <v>50</v>
      </c>
      <c r="F8" s="18" t="s">
        <v>51</v>
      </c>
      <c r="G8" s="18" t="s">
        <v>52</v>
      </c>
    </row>
    <row r="9" spans="1:9" ht="19.5" customHeight="1">
      <c r="A9" s="41" t="str">
        <f aca="true" t="shared" si="0" ref="A9:A14">$A$6&amp;"."&amp;TEXT(ROW(A7)-ROW($A$6),"#")</f>
        <v>C-1.B.1.1</v>
      </c>
      <c r="B9" s="42" t="s">
        <v>29</v>
      </c>
      <c r="C9" s="43" t="s">
        <v>3</v>
      </c>
      <c r="D9" s="44">
        <v>1</v>
      </c>
      <c r="E9" s="280" t="s">
        <v>99</v>
      </c>
      <c r="F9" s="281"/>
      <c r="G9" s="282"/>
      <c r="I9" s="46"/>
    </row>
    <row r="10" spans="1:9" ht="19.5" customHeight="1">
      <c r="A10" s="47" t="str">
        <f t="shared" si="0"/>
        <v>C-1.B.1.2</v>
      </c>
      <c r="B10" s="48" t="s">
        <v>92</v>
      </c>
      <c r="C10" s="43" t="s">
        <v>3</v>
      </c>
      <c r="D10" s="49">
        <v>1</v>
      </c>
      <c r="E10" s="190">
        <f>'SER INDEPENDENCIA'!H78</f>
        <v>0</v>
      </c>
      <c r="F10" s="191">
        <f>'SER INDEPENDENCIA'!I78</f>
        <v>0</v>
      </c>
      <c r="G10" s="191">
        <f>'SER INDEPENDENCIA'!J78</f>
        <v>0</v>
      </c>
      <c r="I10" s="46"/>
    </row>
    <row r="11" spans="1:9" ht="19.5" customHeight="1">
      <c r="A11" s="47" t="str">
        <f t="shared" si="0"/>
        <v>C-1.B.1.3</v>
      </c>
      <c r="B11" s="48" t="s">
        <v>98</v>
      </c>
      <c r="C11" s="43" t="s">
        <v>3</v>
      </c>
      <c r="D11" s="49">
        <v>1</v>
      </c>
      <c r="E11" s="283" t="s">
        <v>99</v>
      </c>
      <c r="F11" s="284"/>
      <c r="G11" s="285"/>
      <c r="I11" s="46"/>
    </row>
    <row r="12" spans="1:9" ht="19.5" customHeight="1">
      <c r="A12" s="47" t="str">
        <f t="shared" si="0"/>
        <v>C-1.B.1.4</v>
      </c>
      <c r="B12" s="50" t="s">
        <v>22</v>
      </c>
      <c r="C12" s="43" t="s">
        <v>3</v>
      </c>
      <c r="D12" s="51">
        <v>1</v>
      </c>
      <c r="E12" s="190">
        <f>'CABLES TRACCION'!H22</f>
        <v>0</v>
      </c>
      <c r="F12" s="191">
        <f>'CABLES TRACCION'!I22</f>
        <v>0</v>
      </c>
      <c r="G12" s="191">
        <f>'CABLES TRACCION'!J22</f>
        <v>0</v>
      </c>
      <c r="I12" s="46"/>
    </row>
    <row r="13" spans="1:9" ht="19.5" customHeight="1">
      <c r="A13" s="47" t="str">
        <f t="shared" si="0"/>
        <v>C-1.B.1.5</v>
      </c>
      <c r="B13" s="50" t="s">
        <v>8</v>
      </c>
      <c r="C13" s="43" t="s">
        <v>3</v>
      </c>
      <c r="D13" s="52">
        <v>1</v>
      </c>
      <c r="E13" s="190">
        <f>TELECOMANDO!H12</f>
        <v>0</v>
      </c>
      <c r="F13" s="191">
        <f>TELECOMANDO!I12</f>
        <v>0</v>
      </c>
      <c r="G13" s="191">
        <f>TELECOMANDO!J12</f>
        <v>0</v>
      </c>
      <c r="I13" s="46"/>
    </row>
    <row r="14" spans="1:7" ht="19.5" customHeight="1">
      <c r="A14" s="47" t="str">
        <f t="shared" si="0"/>
        <v>C-1.B.1.6</v>
      </c>
      <c r="B14" s="50" t="s">
        <v>43</v>
      </c>
      <c r="C14" s="43" t="s">
        <v>3</v>
      </c>
      <c r="D14" s="52">
        <v>1</v>
      </c>
      <c r="E14" s="190">
        <v>0</v>
      </c>
      <c r="F14" s="191">
        <v>0</v>
      </c>
      <c r="G14" s="191">
        <v>0</v>
      </c>
    </row>
    <row r="15" spans="1:7" ht="14.25" thickBot="1">
      <c r="A15" s="141"/>
      <c r="B15" s="142"/>
      <c r="C15" s="143"/>
      <c r="D15" s="144"/>
      <c r="E15" s="192"/>
      <c r="F15" s="193"/>
      <c r="G15" s="193"/>
    </row>
    <row r="16" spans="1:7" ht="24.75" customHeight="1" thickBot="1">
      <c r="A16" s="145"/>
      <c r="B16" s="150" t="s">
        <v>28</v>
      </c>
      <c r="C16" s="151"/>
      <c r="D16" s="152"/>
      <c r="E16" s="153">
        <f>SUM(E9:E15)</f>
        <v>0</v>
      </c>
      <c r="F16" s="154">
        <f>SUM(F9:F15)</f>
        <v>0</v>
      </c>
      <c r="G16" s="154">
        <f>SUM(G9:G15)</f>
        <v>0</v>
      </c>
    </row>
    <row r="17" spans="1:2" ht="13.5">
      <c r="A17" s="146"/>
      <c r="B17" s="91"/>
    </row>
    <row r="18" spans="1:2" ht="13.5">
      <c r="A18" s="146"/>
      <c r="B18" s="91"/>
    </row>
    <row r="19" spans="1:5" ht="21">
      <c r="A19" s="146"/>
      <c r="B19" s="147"/>
      <c r="C19" s="148"/>
      <c r="D19" s="148"/>
      <c r="E19" s="149"/>
    </row>
    <row r="20" spans="1:2" ht="13.5">
      <c r="A20" s="146"/>
      <c r="B20" s="91"/>
    </row>
    <row r="24" ht="13.5">
      <c r="B24" s="92"/>
    </row>
  </sheetData>
  <sheetProtection/>
  <mergeCells count="3">
    <mergeCell ref="B4:D4"/>
    <mergeCell ref="E9:G9"/>
    <mergeCell ref="E11:G1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tabSelected="1" view="pageBreakPreview" zoomScale="85" zoomScaleSheetLayoutView="85" zoomScalePageLayoutView="0" workbookViewId="0" topLeftCell="A1">
      <selection activeCell="D12" sqref="D12"/>
    </sheetView>
  </sheetViews>
  <sheetFormatPr defaultColWidth="11.421875" defaultRowHeight="12.75"/>
  <cols>
    <col min="1" max="1" width="17.421875" style="4" customWidth="1"/>
    <col min="2" max="2" width="58.421875" style="80" customWidth="1"/>
    <col min="3" max="3" width="6.7109375" style="1" customWidth="1"/>
    <col min="4" max="4" width="8.421875" style="4" customWidth="1"/>
    <col min="5" max="10" width="13.7109375" style="3" customWidth="1"/>
    <col min="12" max="12" width="14.140625" style="0" customWidth="1"/>
    <col min="13" max="13" width="11.8515625" style="0" bestFit="1" customWidth="1"/>
    <col min="14" max="14" width="12.8515625" style="0" bestFit="1" customWidth="1"/>
    <col min="15" max="15" width="14.140625" style="0" customWidth="1"/>
  </cols>
  <sheetData>
    <row r="1" ht="49.5" customHeight="1"/>
    <row r="2" spans="1:10" ht="19.5">
      <c r="A2" s="53" t="str">
        <f>'RESUMEN '!A3</f>
        <v>OBRA: Línea C - POTENCIA</v>
      </c>
      <c r="B2" s="81"/>
      <c r="C2" s="10"/>
      <c r="D2" s="10"/>
      <c r="E2" s="10"/>
      <c r="F2" s="10"/>
      <c r="G2" s="10"/>
      <c r="H2" s="10"/>
      <c r="I2" s="10"/>
      <c r="J2" s="10"/>
    </row>
    <row r="3" spans="1:10" ht="19.5">
      <c r="A3" s="53"/>
      <c r="B3" s="81"/>
      <c r="C3" s="10"/>
      <c r="D3" s="10"/>
      <c r="E3" s="10"/>
      <c r="F3" s="10"/>
      <c r="G3" s="10"/>
      <c r="H3" s="10"/>
      <c r="I3" s="10"/>
      <c r="J3" s="10"/>
    </row>
    <row r="4" spans="1:10" ht="15">
      <c r="A4" s="286" t="s">
        <v>12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5">
      <c r="A5" s="5"/>
      <c r="B5" s="88"/>
      <c r="C5" s="5"/>
      <c r="D5" s="5"/>
      <c r="E5" s="5"/>
      <c r="F5" s="5"/>
      <c r="G5" s="5"/>
      <c r="H5" s="5"/>
      <c r="I5" s="5"/>
      <c r="J5" s="5"/>
    </row>
    <row r="6" spans="1:10" ht="15">
      <c r="A6" s="8" t="str">
        <f>+'PL COT -POTENCIA'!A9</f>
        <v>C-1.B.1.1</v>
      </c>
      <c r="B6" s="88" t="str">
        <f>'PL COT -POTENCIA'!B10</f>
        <v>SER INDEPENDENCIA</v>
      </c>
      <c r="C6" s="8"/>
      <c r="D6" s="5"/>
      <c r="E6" s="8"/>
      <c r="F6" s="8"/>
      <c r="G6" s="8"/>
      <c r="H6" s="8"/>
      <c r="I6" s="8"/>
      <c r="J6" s="65"/>
    </row>
    <row r="7" spans="2:10" ht="14.25" thickBot="1">
      <c r="B7" s="82"/>
      <c r="E7" s="4"/>
      <c r="F7" s="4"/>
      <c r="G7" s="4"/>
      <c r="H7" s="4"/>
      <c r="I7" s="4"/>
      <c r="J7" s="4"/>
    </row>
    <row r="8" spans="1:10" s="45" customFormat="1" ht="27.75" thickBot="1">
      <c r="A8" s="11" t="s">
        <v>7</v>
      </c>
      <c r="B8" s="78" t="s">
        <v>0</v>
      </c>
      <c r="C8" s="11" t="s">
        <v>2</v>
      </c>
      <c r="D8" s="11" t="s">
        <v>1</v>
      </c>
      <c r="E8" s="78" t="s">
        <v>44</v>
      </c>
      <c r="F8" s="78" t="s">
        <v>45</v>
      </c>
      <c r="G8" s="78" t="s">
        <v>46</v>
      </c>
      <c r="H8" s="78" t="s">
        <v>47</v>
      </c>
      <c r="I8" s="78" t="s">
        <v>49</v>
      </c>
      <c r="J8" s="78" t="s">
        <v>48</v>
      </c>
    </row>
    <row r="9" spans="1:15" ht="39.75" customHeight="1">
      <c r="A9" s="229"/>
      <c r="B9" s="230" t="s">
        <v>102</v>
      </c>
      <c r="C9" s="229"/>
      <c r="D9" s="231"/>
      <c r="E9" s="232"/>
      <c r="F9" s="233"/>
      <c r="G9" s="233"/>
      <c r="H9" s="234"/>
      <c r="I9" s="233"/>
      <c r="J9" s="233"/>
      <c r="L9" s="21"/>
      <c r="O9" s="21"/>
    </row>
    <row r="10" spans="1:10" ht="34.5" customHeight="1">
      <c r="A10" s="36" t="str">
        <f>$A$6&amp;"."&amp;TEXT(ROW(A10)-ROW($A$8)-COUNTBLANK($A$8:A9),"#")</f>
        <v>C-1.B.1.1.1</v>
      </c>
      <c r="B10" s="32" t="s">
        <v>34</v>
      </c>
      <c r="C10" s="38" t="s">
        <v>4</v>
      </c>
      <c r="D10" s="40">
        <v>2</v>
      </c>
      <c r="E10" s="30"/>
      <c r="F10" s="30"/>
      <c r="G10" s="30"/>
      <c r="H10" s="30"/>
      <c r="I10" s="30"/>
      <c r="J10" s="30"/>
    </row>
    <row r="11" spans="1:10" ht="27.75" customHeight="1">
      <c r="A11" s="36" t="str">
        <f>$A$6&amp;"."&amp;TEXT(ROW(A11)-ROW($A$8)-COUNTBLANK($A$8:A10),"#")</f>
        <v>C-1.B.1.1.2</v>
      </c>
      <c r="B11" s="32" t="s">
        <v>65</v>
      </c>
      <c r="C11" s="38" t="s">
        <v>4</v>
      </c>
      <c r="D11" s="39">
        <v>2</v>
      </c>
      <c r="E11" s="30"/>
      <c r="F11" s="30"/>
      <c r="G11" s="30"/>
      <c r="H11" s="30"/>
      <c r="I11" s="30"/>
      <c r="J11" s="30"/>
    </row>
    <row r="12" spans="1:10" ht="19.5" customHeight="1">
      <c r="A12" s="36" t="str">
        <f>$A$6&amp;"."&amp;TEXT(ROW(A12)-ROW($A$8)-COUNTBLANK($A$8:A11),"#")</f>
        <v>C-1.B.1.1.3</v>
      </c>
      <c r="B12" s="32" t="s">
        <v>35</v>
      </c>
      <c r="C12" s="38" t="s">
        <v>4</v>
      </c>
      <c r="D12" s="39">
        <v>1</v>
      </c>
      <c r="E12" s="30"/>
      <c r="F12" s="30"/>
      <c r="G12" s="30"/>
      <c r="H12" s="30"/>
      <c r="I12" s="30"/>
      <c r="J12" s="30"/>
    </row>
    <row r="13" spans="1:10" ht="13.5">
      <c r="A13" s="36" t="str">
        <f>$A$6&amp;"."&amp;TEXT(ROW(A13)-ROW($A$8)-COUNTBLANK($A$8:A12),"#")</f>
        <v>C-1.B.1.1.4</v>
      </c>
      <c r="B13" s="32" t="s">
        <v>36</v>
      </c>
      <c r="C13" s="38" t="s">
        <v>4</v>
      </c>
      <c r="D13" s="39">
        <v>3</v>
      </c>
      <c r="E13" s="30"/>
      <c r="F13" s="30"/>
      <c r="G13" s="30"/>
      <c r="H13" s="30"/>
      <c r="I13" s="30"/>
      <c r="J13" s="30"/>
    </row>
    <row r="14" spans="1:10" ht="27">
      <c r="A14" s="36" t="str">
        <f>$A$6&amp;"."&amp;TEXT(ROW(A14)-ROW($A$8)-COUNTBLANK($A$8:A13),"#")</f>
        <v>C-1.B.1.1.5</v>
      </c>
      <c r="B14" s="32" t="s">
        <v>37</v>
      </c>
      <c r="C14" s="38" t="s">
        <v>4</v>
      </c>
      <c r="D14" s="39">
        <v>2</v>
      </c>
      <c r="E14" s="30"/>
      <c r="F14" s="30"/>
      <c r="G14" s="30"/>
      <c r="H14" s="30"/>
      <c r="I14" s="30"/>
      <c r="J14" s="30"/>
    </row>
    <row r="15" spans="1:10" ht="13.5">
      <c r="A15" s="36" t="str">
        <f>$A$6&amp;"."&amp;TEXT(ROW(A15)-ROW($A$8)-COUNTBLANK($A$8:A14),"#")</f>
        <v>C-1.B.1.1.6</v>
      </c>
      <c r="B15" s="32" t="s">
        <v>66</v>
      </c>
      <c r="C15" s="38" t="s">
        <v>4</v>
      </c>
      <c r="D15" s="39">
        <v>2</v>
      </c>
      <c r="E15" s="30"/>
      <c r="F15" s="30"/>
      <c r="G15" s="30"/>
      <c r="H15" s="30"/>
      <c r="I15" s="30"/>
      <c r="J15" s="30"/>
    </row>
    <row r="16" spans="1:10" ht="27">
      <c r="A16" s="36" t="str">
        <f>$A$6&amp;"."&amp;TEXT(ROW(A16)-ROW($A$8)-COUNTBLANK($A$8:A14),"#")</f>
        <v>C-1.B.1.1.7</v>
      </c>
      <c r="B16" s="32" t="s">
        <v>38</v>
      </c>
      <c r="C16" s="38" t="s">
        <v>4</v>
      </c>
      <c r="D16" s="39">
        <v>2</v>
      </c>
      <c r="E16" s="30"/>
      <c r="F16" s="30"/>
      <c r="G16" s="30"/>
      <c r="H16" s="30"/>
      <c r="I16" s="30"/>
      <c r="J16" s="30"/>
    </row>
    <row r="17" spans="1:10" ht="27.75" thickBot="1">
      <c r="A17" s="36" t="str">
        <f>$A$6&amp;"."&amp;TEXT(ROW(A17)-ROW($A$8)-COUNTBLANK($A$8:A15),"#")</f>
        <v>C-1.B.1.1.8</v>
      </c>
      <c r="B17" s="183" t="s">
        <v>116</v>
      </c>
      <c r="C17" s="38" t="s">
        <v>4</v>
      </c>
      <c r="D17" s="39">
        <v>2</v>
      </c>
      <c r="E17" s="30"/>
      <c r="F17" s="30"/>
      <c r="G17" s="30"/>
      <c r="H17" s="30"/>
      <c r="I17" s="30"/>
      <c r="J17" s="30"/>
    </row>
    <row r="18" spans="1:12" ht="39.75" customHeight="1">
      <c r="A18" s="229"/>
      <c r="B18" s="230" t="s">
        <v>103</v>
      </c>
      <c r="C18" s="229"/>
      <c r="D18" s="229"/>
      <c r="E18" s="229"/>
      <c r="F18" s="229"/>
      <c r="G18" s="229"/>
      <c r="H18" s="229"/>
      <c r="I18" s="229"/>
      <c r="J18" s="229"/>
      <c r="L18" s="2"/>
    </row>
    <row r="19" spans="1:12" ht="27">
      <c r="A19" s="36" t="str">
        <f>$A$6&amp;"."&amp;TEXT(ROW(A19)-ROW($A$8)-COUNTBLANK($A$8:A18),"#")</f>
        <v>C-1.B.1.1.9</v>
      </c>
      <c r="B19" s="32" t="s">
        <v>101</v>
      </c>
      <c r="C19" s="38" t="s">
        <v>4</v>
      </c>
      <c r="D19" s="39">
        <v>1</v>
      </c>
      <c r="E19" s="30"/>
      <c r="F19" s="30"/>
      <c r="G19" s="30"/>
      <c r="H19" s="30"/>
      <c r="I19" s="30"/>
      <c r="J19" s="30"/>
      <c r="L19" s="2"/>
    </row>
    <row r="20" spans="1:12" ht="27">
      <c r="A20" s="36" t="str">
        <f>$A$6&amp;"."&amp;TEXT(ROW(A20)-ROW($A$8)-COUNTBLANK($A$8:A19),"#")</f>
        <v>C-1.B.1.1.10</v>
      </c>
      <c r="B20" s="32" t="s">
        <v>104</v>
      </c>
      <c r="C20" s="38" t="s">
        <v>4</v>
      </c>
      <c r="D20" s="39">
        <v>1</v>
      </c>
      <c r="E20" s="30"/>
      <c r="F20" s="30"/>
      <c r="G20" s="30"/>
      <c r="H20" s="30"/>
      <c r="I20" s="30"/>
      <c r="J20" s="30"/>
      <c r="L20" s="2"/>
    </row>
    <row r="21" spans="1:12" ht="33.75" customHeight="1">
      <c r="A21" s="36" t="str">
        <f>$A$6&amp;"."&amp;TEXT(ROW(A21)-ROW($A$8)-COUNTBLANK($A$8:A20),"#")</f>
        <v>C-1.B.1.1.11</v>
      </c>
      <c r="B21" s="32" t="s">
        <v>100</v>
      </c>
      <c r="C21" s="38" t="s">
        <v>4</v>
      </c>
      <c r="D21" s="40">
        <v>1</v>
      </c>
      <c r="E21" s="30"/>
      <c r="F21" s="30"/>
      <c r="G21" s="30"/>
      <c r="H21" s="30"/>
      <c r="I21" s="30"/>
      <c r="J21" s="30"/>
      <c r="L21" s="2"/>
    </row>
    <row r="22" spans="1:10" ht="32.25" customHeight="1">
      <c r="A22" s="36" t="str">
        <f>$A$6&amp;"."&amp;TEXT(ROW(A22)-ROW($A$8)-COUNTBLANK($A$8:A21),"#")</f>
        <v>C-1.B.1.1.12</v>
      </c>
      <c r="B22" s="32" t="s">
        <v>117</v>
      </c>
      <c r="C22" s="38" t="s">
        <v>4</v>
      </c>
      <c r="D22" s="40">
        <v>2</v>
      </c>
      <c r="E22" s="30"/>
      <c r="F22" s="30"/>
      <c r="G22" s="30"/>
      <c r="H22" s="30"/>
      <c r="I22" s="30"/>
      <c r="J22" s="30"/>
    </row>
    <row r="23" spans="1:10" ht="57.75" customHeight="1">
      <c r="A23" s="235"/>
      <c r="B23" s="236" t="s">
        <v>105</v>
      </c>
      <c r="C23" s="237"/>
      <c r="D23" s="238"/>
      <c r="E23" s="239"/>
      <c r="F23" s="239"/>
      <c r="G23" s="239"/>
      <c r="H23" s="239"/>
      <c r="I23" s="239"/>
      <c r="J23" s="239"/>
    </row>
    <row r="24" spans="1:10" ht="32.25" customHeight="1">
      <c r="A24" s="36" t="str">
        <f>$A$6&amp;"."&amp;TEXT(ROW(A24)-ROW($A$8)-COUNTBLANK($A$8:A23),"#")</f>
        <v>C-1.B.1.1.13</v>
      </c>
      <c r="B24" s="32" t="s">
        <v>88</v>
      </c>
      <c r="C24" s="38" t="s">
        <v>4</v>
      </c>
      <c r="D24" s="40">
        <v>2</v>
      </c>
      <c r="E24" s="30"/>
      <c r="F24" s="30"/>
      <c r="G24" s="30"/>
      <c r="H24" s="30"/>
      <c r="I24" s="30"/>
      <c r="J24" s="30"/>
    </row>
    <row r="25" spans="1:10" ht="32.25" customHeight="1">
      <c r="A25" s="36" t="str">
        <f>$A$6&amp;"."&amp;TEXT(ROW(A25)-ROW($A$8)-COUNTBLANK($A$8:A24),"#")</f>
        <v>C-1.B.1.1.14</v>
      </c>
      <c r="B25" s="32" t="s">
        <v>62</v>
      </c>
      <c r="C25" s="38" t="s">
        <v>4</v>
      </c>
      <c r="D25" s="40">
        <v>2</v>
      </c>
      <c r="E25" s="30"/>
      <c r="F25" s="30"/>
      <c r="G25" s="30"/>
      <c r="H25" s="30"/>
      <c r="I25" s="30"/>
      <c r="J25" s="30"/>
    </row>
    <row r="26" spans="1:10" ht="32.25" customHeight="1">
      <c r="A26" s="235"/>
      <c r="B26" s="236" t="s">
        <v>106</v>
      </c>
      <c r="C26" s="237"/>
      <c r="D26" s="238"/>
      <c r="E26" s="239"/>
      <c r="F26" s="239"/>
      <c r="G26" s="239"/>
      <c r="H26" s="239"/>
      <c r="I26" s="239"/>
      <c r="J26" s="239"/>
    </row>
    <row r="27" spans="1:10" ht="19.5" customHeight="1">
      <c r="A27" s="36" t="str">
        <f>$A$6&amp;"."&amp;TEXT(ROW(A27)-ROW($A$8)-COUNTBLANK($A$8:A26),"#")</f>
        <v>C-1.B.1.1.15</v>
      </c>
      <c r="B27" s="32" t="s">
        <v>39</v>
      </c>
      <c r="C27" s="38" t="s">
        <v>4</v>
      </c>
      <c r="D27" s="40">
        <v>1</v>
      </c>
      <c r="E27" s="30"/>
      <c r="F27" s="30"/>
      <c r="G27" s="30"/>
      <c r="H27" s="30"/>
      <c r="I27" s="30"/>
      <c r="J27" s="30"/>
    </row>
    <row r="28" spans="1:10" ht="19.5" customHeight="1">
      <c r="A28" s="36" t="str">
        <f>$A$6&amp;"."&amp;TEXT(ROW(A28)-ROW($A$8)-COUNTBLANK($A$8:A27),"#")</f>
        <v>C-1.B.1.1.16</v>
      </c>
      <c r="B28" s="32" t="s">
        <v>40</v>
      </c>
      <c r="C28" s="38" t="s">
        <v>4</v>
      </c>
      <c r="D28" s="39">
        <v>1</v>
      </c>
      <c r="E28" s="30"/>
      <c r="F28" s="30"/>
      <c r="G28" s="30"/>
      <c r="H28" s="30"/>
      <c r="I28" s="30"/>
      <c r="J28" s="30"/>
    </row>
    <row r="29" spans="1:10" ht="19.5" customHeight="1">
      <c r="A29" s="36" t="str">
        <f>$A$6&amp;"."&amp;TEXT(ROW(A29)-ROW($A$8)-COUNTBLANK($A$8:A28),"#")</f>
        <v>C-1.B.1.1.17</v>
      </c>
      <c r="B29" s="32" t="s">
        <v>41</v>
      </c>
      <c r="C29" s="38" t="s">
        <v>3</v>
      </c>
      <c r="D29" s="175">
        <v>1</v>
      </c>
      <c r="E29" s="30"/>
      <c r="F29" s="30"/>
      <c r="G29" s="30"/>
      <c r="H29" s="30"/>
      <c r="I29" s="30"/>
      <c r="J29" s="30"/>
    </row>
    <row r="30" spans="1:10" ht="19.5" customHeight="1">
      <c r="A30" s="235"/>
      <c r="B30" s="236" t="s">
        <v>107</v>
      </c>
      <c r="C30" s="237"/>
      <c r="D30" s="240"/>
      <c r="E30" s="241"/>
      <c r="F30" s="242"/>
      <c r="G30" s="242"/>
      <c r="H30" s="241"/>
      <c r="I30" s="242"/>
      <c r="J30" s="242"/>
    </row>
    <row r="31" spans="1:10" ht="19.5" customHeight="1">
      <c r="A31" s="36" t="str">
        <f>$A$6&amp;"."&amp;TEXT(ROW(A31)-ROW($A$8)-COUNTBLANK($A$8:A30),"#")</f>
        <v>C-1.B.1.1.18</v>
      </c>
      <c r="B31" s="32" t="s">
        <v>108</v>
      </c>
      <c r="C31" s="177" t="s">
        <v>4</v>
      </c>
      <c r="D31" s="178">
        <v>6</v>
      </c>
      <c r="E31" s="176"/>
      <c r="F31" s="194"/>
      <c r="G31" s="194"/>
      <c r="H31" s="176"/>
      <c r="I31" s="194"/>
      <c r="J31" s="194"/>
    </row>
    <row r="32" spans="1:10" ht="19.5" customHeight="1">
      <c r="A32" s="235"/>
      <c r="B32" s="236" t="s">
        <v>81</v>
      </c>
      <c r="C32" s="237"/>
      <c r="D32" s="240"/>
      <c r="E32" s="241"/>
      <c r="F32" s="242"/>
      <c r="G32" s="242"/>
      <c r="H32" s="241"/>
      <c r="I32" s="242"/>
      <c r="J32" s="242"/>
    </row>
    <row r="33" spans="1:10" ht="19.5" customHeight="1">
      <c r="A33" s="36" t="str">
        <f>$A$6&amp;"."&amp;TEXT(ROW(A33)-ROW($A$8)-COUNTBLANK($A$8:A32),"#")</f>
        <v>C-1.B.1.1.19</v>
      </c>
      <c r="B33" s="34" t="s">
        <v>42</v>
      </c>
      <c r="C33" s="38" t="s">
        <v>3</v>
      </c>
      <c r="D33" s="169">
        <v>1</v>
      </c>
      <c r="E33" s="176"/>
      <c r="F33" s="194"/>
      <c r="G33" s="194"/>
      <c r="H33" s="176"/>
      <c r="I33" s="194"/>
      <c r="J33" s="194"/>
    </row>
    <row r="34" spans="1:10" ht="19.5" customHeight="1">
      <c r="A34" s="36" t="str">
        <f>$A$6&amp;"."&amp;TEXT(ROW(A34)-ROW($A$8)-COUNTBLANK($A$8:A33),"#")</f>
        <v>C-1.B.1.1.20</v>
      </c>
      <c r="B34" s="32" t="s">
        <v>32</v>
      </c>
      <c r="C34" s="38" t="s">
        <v>3</v>
      </c>
      <c r="D34" s="170">
        <v>1</v>
      </c>
      <c r="E34" s="176"/>
      <c r="F34" s="194"/>
      <c r="G34" s="194"/>
      <c r="H34" s="176"/>
      <c r="I34" s="194"/>
      <c r="J34" s="194"/>
    </row>
    <row r="35" spans="1:10" ht="19.5" customHeight="1">
      <c r="A35" s="36" t="str">
        <f>$A$6&amp;"."&amp;TEXT(ROW(A35)-ROW($A$8)-COUNTBLANK($A$8:A34),"#")</f>
        <v>C-1.B.1.1.21</v>
      </c>
      <c r="B35" s="32" t="s">
        <v>55</v>
      </c>
      <c r="C35" s="38" t="s">
        <v>3</v>
      </c>
      <c r="D35" s="170">
        <v>1</v>
      </c>
      <c r="E35" s="176"/>
      <c r="F35" s="194"/>
      <c r="G35" s="194"/>
      <c r="H35" s="176"/>
      <c r="I35" s="194"/>
      <c r="J35" s="194"/>
    </row>
    <row r="36" spans="1:10" ht="19.5" customHeight="1">
      <c r="A36" s="36" t="str">
        <f>$A$6&amp;"."&amp;TEXT(ROW(A36)-ROW($A$8)-COUNTBLANK($A$8:A35),"#")</f>
        <v>C-1.B.1.1.22</v>
      </c>
      <c r="B36" s="32" t="s">
        <v>33</v>
      </c>
      <c r="C36" s="37" t="s">
        <v>3</v>
      </c>
      <c r="D36" s="179">
        <v>1</v>
      </c>
      <c r="E36" s="176"/>
      <c r="F36" s="194"/>
      <c r="G36" s="194"/>
      <c r="H36" s="176"/>
      <c r="I36" s="194"/>
      <c r="J36" s="194"/>
    </row>
    <row r="37" spans="1:10" ht="19.5" customHeight="1">
      <c r="A37" s="235"/>
      <c r="B37" s="236" t="s">
        <v>75</v>
      </c>
      <c r="C37" s="237"/>
      <c r="D37" s="243"/>
      <c r="E37" s="241"/>
      <c r="F37" s="242"/>
      <c r="G37" s="242"/>
      <c r="H37" s="241"/>
      <c r="I37" s="242"/>
      <c r="J37" s="242"/>
    </row>
    <row r="38" spans="1:10" ht="30.75" customHeight="1">
      <c r="A38" s="36" t="str">
        <f>$A$6&amp;"."&amp;TEXT(ROW(A38)-ROW($A$8)-COUNTBLANK($A$8:A37),"#")</f>
        <v>C-1.B.1.1.23</v>
      </c>
      <c r="B38" s="32" t="s">
        <v>53</v>
      </c>
      <c r="C38" s="37" t="s">
        <v>6</v>
      </c>
      <c r="D38" s="179">
        <v>300</v>
      </c>
      <c r="E38" s="176"/>
      <c r="F38" s="187"/>
      <c r="G38" s="187"/>
      <c r="H38" s="176"/>
      <c r="I38" s="187"/>
      <c r="J38" s="187"/>
    </row>
    <row r="39" spans="1:10" ht="29.25" customHeight="1">
      <c r="A39" s="36" t="str">
        <f>$A$6&amp;"."&amp;TEXT(ROW(A39)-ROW($A$8)-COUNTBLANK($A$8:A38),"#")</f>
        <v>C-1.B.1.1.24</v>
      </c>
      <c r="B39" s="32" t="s">
        <v>63</v>
      </c>
      <c r="C39" s="37" t="s">
        <v>6</v>
      </c>
      <c r="D39" s="179">
        <v>30</v>
      </c>
      <c r="E39" s="176"/>
      <c r="F39" s="187"/>
      <c r="G39" s="187"/>
      <c r="H39" s="176"/>
      <c r="I39" s="187"/>
      <c r="J39" s="187"/>
    </row>
    <row r="40" spans="1:10" ht="37.5" customHeight="1">
      <c r="A40" s="36" t="str">
        <f>$A$6&amp;"."&amp;TEXT(ROW(A40)-ROW($A$8)-COUNTBLANK($A$8:A39),"#")</f>
        <v>C-1.B.1.1.25</v>
      </c>
      <c r="B40" s="33" t="s">
        <v>56</v>
      </c>
      <c r="C40" s="37" t="s">
        <v>6</v>
      </c>
      <c r="D40" s="171">
        <v>120</v>
      </c>
      <c r="E40" s="176"/>
      <c r="F40" s="187"/>
      <c r="G40" s="187"/>
      <c r="H40" s="176"/>
      <c r="I40" s="187"/>
      <c r="J40" s="187"/>
    </row>
    <row r="41" spans="1:10" ht="38.25" customHeight="1">
      <c r="A41" s="36" t="str">
        <f>$A$6&amp;"."&amp;TEXT(ROW(A41)-ROW($A$8)-COUNTBLANK($A$8:A40),"#")</f>
        <v>C-1.B.1.1.26</v>
      </c>
      <c r="B41" s="33" t="s">
        <v>64</v>
      </c>
      <c r="C41" s="37" t="s">
        <v>6</v>
      </c>
      <c r="D41" s="171">
        <v>40</v>
      </c>
      <c r="E41" s="176"/>
      <c r="F41" s="187"/>
      <c r="G41" s="187"/>
      <c r="H41" s="176"/>
      <c r="I41" s="187"/>
      <c r="J41" s="187"/>
    </row>
    <row r="42" spans="1:10" ht="30" customHeight="1">
      <c r="A42" s="36" t="str">
        <f>$A$6&amp;"."&amp;TEXT(ROW(A42)-ROW($A$8)-COUNTBLANK($A$8:A41),"#")</f>
        <v>C-1.B.1.1.27</v>
      </c>
      <c r="B42" s="33" t="s">
        <v>61</v>
      </c>
      <c r="C42" s="37" t="s">
        <v>6</v>
      </c>
      <c r="D42" s="171">
        <v>40</v>
      </c>
      <c r="E42" s="176"/>
      <c r="F42" s="187"/>
      <c r="G42" s="187"/>
      <c r="H42" s="176"/>
      <c r="I42" s="187"/>
      <c r="J42" s="187"/>
    </row>
    <row r="43" spans="1:10" ht="25.5" customHeight="1">
      <c r="A43" s="36" t="str">
        <f>$A$6&amp;"."&amp;TEXT(ROW(A43)-ROW($A$8)-COUNTBLANK($A$8:A42),"#")</f>
        <v>C-1.B.1.1.28</v>
      </c>
      <c r="B43" s="33" t="s">
        <v>54</v>
      </c>
      <c r="C43" s="37" t="s">
        <v>6</v>
      </c>
      <c r="D43" s="180">
        <v>100</v>
      </c>
      <c r="E43" s="176"/>
      <c r="F43" s="187"/>
      <c r="G43" s="187"/>
      <c r="H43" s="176"/>
      <c r="I43" s="187"/>
      <c r="J43" s="187"/>
    </row>
    <row r="44" spans="1:10" ht="25.5" customHeight="1">
      <c r="A44" s="235"/>
      <c r="B44" s="236" t="s">
        <v>90</v>
      </c>
      <c r="C44" s="235"/>
      <c r="D44" s="244"/>
      <c r="E44" s="241"/>
      <c r="F44" s="242"/>
      <c r="G44" s="242"/>
      <c r="H44" s="241"/>
      <c r="I44" s="242"/>
      <c r="J44" s="242"/>
    </row>
    <row r="45" spans="1:10" ht="36.75" customHeight="1">
      <c r="A45" s="36" t="str">
        <f>$A$6&amp;"."&amp;TEXT(ROW(A45)-ROW($A$8)-COUNTBLANK($A$8:A44),"#")</f>
        <v>C-1.B.1.1.29</v>
      </c>
      <c r="B45" s="33" t="s">
        <v>118</v>
      </c>
      <c r="C45" s="37" t="s">
        <v>6</v>
      </c>
      <c r="D45" s="180">
        <v>4400</v>
      </c>
      <c r="E45" s="176"/>
      <c r="F45" s="187"/>
      <c r="G45" s="187"/>
      <c r="H45" s="176"/>
      <c r="I45" s="187"/>
      <c r="J45" s="187"/>
    </row>
    <row r="46" spans="1:10" ht="33.75" customHeight="1">
      <c r="A46" s="36" t="str">
        <f>$A$6&amp;"."&amp;TEXT(ROW(A46)-ROW($A$8)-COUNTBLANK($A$8:A45),"#")</f>
        <v>C-1.B.1.1.30</v>
      </c>
      <c r="B46" s="33" t="s">
        <v>119</v>
      </c>
      <c r="C46" s="37" t="s">
        <v>6</v>
      </c>
      <c r="D46" s="180">
        <v>960</v>
      </c>
      <c r="E46" s="176"/>
      <c r="F46" s="187"/>
      <c r="G46" s="187"/>
      <c r="H46" s="176"/>
      <c r="I46" s="187"/>
      <c r="J46" s="187"/>
    </row>
    <row r="47" spans="1:10" ht="19.5" customHeight="1">
      <c r="A47" s="235"/>
      <c r="B47" s="236" t="s">
        <v>76</v>
      </c>
      <c r="C47" s="237"/>
      <c r="D47" s="237"/>
      <c r="E47" s="241"/>
      <c r="F47" s="242"/>
      <c r="G47" s="242"/>
      <c r="H47" s="241"/>
      <c r="I47" s="242"/>
      <c r="J47" s="242"/>
    </row>
    <row r="48" spans="1:10" ht="255" customHeight="1">
      <c r="A48" s="36" t="str">
        <f>$A$6&amp;"."&amp;TEXT(ROW(A48)-ROW($A$8)-COUNTBLANK($A$8:A47),"#")</f>
        <v>C-1.B.1.1.31</v>
      </c>
      <c r="B48" s="33" t="s">
        <v>77</v>
      </c>
      <c r="C48" s="38" t="s">
        <v>3</v>
      </c>
      <c r="D48" s="38">
        <v>1</v>
      </c>
      <c r="E48" s="176"/>
      <c r="F48" s="194"/>
      <c r="G48" s="194"/>
      <c r="H48" s="176"/>
      <c r="I48" s="194"/>
      <c r="J48" s="194"/>
    </row>
    <row r="49" spans="1:10" ht="162.75" customHeight="1">
      <c r="A49" s="36" t="str">
        <f>$A$6&amp;"."&amp;TEXT(ROW(A49)-ROW($A$8)-COUNTBLANK($A$8:A48),"#")</f>
        <v>C-1.B.1.1.32</v>
      </c>
      <c r="B49" s="32" t="s">
        <v>80</v>
      </c>
      <c r="C49" s="38" t="s">
        <v>3</v>
      </c>
      <c r="D49" s="38">
        <v>1</v>
      </c>
      <c r="E49" s="176"/>
      <c r="F49" s="194"/>
      <c r="G49" s="194"/>
      <c r="H49" s="181"/>
      <c r="I49" s="194"/>
      <c r="J49" s="194"/>
    </row>
    <row r="50" spans="1:10" ht="46.5" customHeight="1">
      <c r="A50" s="36" t="str">
        <f>$A$6&amp;"."&amp;TEXT(ROW(A50)-ROW($A$8)-COUNTBLANK($A$8:A49),"#")</f>
        <v>C-1.B.1.1.33</v>
      </c>
      <c r="B50" s="33" t="s">
        <v>67</v>
      </c>
      <c r="C50" s="38" t="s">
        <v>3</v>
      </c>
      <c r="D50" s="38">
        <v>1</v>
      </c>
      <c r="E50" s="176"/>
      <c r="F50" s="194"/>
      <c r="G50" s="194"/>
      <c r="H50" s="181"/>
      <c r="I50" s="194"/>
      <c r="J50" s="194"/>
    </row>
    <row r="51" spans="1:10" ht="55.5" customHeight="1">
      <c r="A51" s="36" t="str">
        <f>$A$6&amp;"."&amp;TEXT(ROW(A51)-ROW($A$8)-COUNTBLANK($A$8:A50),"#")</f>
        <v>C-1.B.1.1.34</v>
      </c>
      <c r="B51" s="33" t="s">
        <v>68</v>
      </c>
      <c r="C51" s="38" t="s">
        <v>3</v>
      </c>
      <c r="D51" s="38">
        <v>1</v>
      </c>
      <c r="E51" s="176"/>
      <c r="F51" s="194"/>
      <c r="G51" s="194"/>
      <c r="H51" s="181"/>
      <c r="I51" s="194"/>
      <c r="J51" s="194"/>
    </row>
    <row r="52" spans="1:10" ht="56.25" customHeight="1">
      <c r="A52" s="235"/>
      <c r="B52" s="236" t="s">
        <v>78</v>
      </c>
      <c r="C52" s="237"/>
      <c r="D52" s="237"/>
      <c r="E52" s="242"/>
      <c r="F52" s="242"/>
      <c r="G52" s="245"/>
      <c r="H52" s="246"/>
      <c r="I52" s="242"/>
      <c r="J52" s="242"/>
    </row>
    <row r="53" spans="1:10" ht="34.5" customHeight="1">
      <c r="A53" s="36" t="str">
        <f>$A$6&amp;"."&amp;TEXT(ROW(A53)-ROW($A$8)-COUNTBLANK($A$8:A52),"#")</f>
        <v>C-1.B.1.1.35</v>
      </c>
      <c r="B53" s="32" t="s">
        <v>72</v>
      </c>
      <c r="C53" s="38" t="s">
        <v>3</v>
      </c>
      <c r="D53" s="38">
        <v>1</v>
      </c>
      <c r="E53" s="176"/>
      <c r="F53" s="194"/>
      <c r="G53" s="194"/>
      <c r="H53" s="181"/>
      <c r="I53" s="194"/>
      <c r="J53" s="194"/>
    </row>
    <row r="54" spans="1:10" ht="25.5" customHeight="1">
      <c r="A54" s="36" t="str">
        <f>$A$6&amp;"."&amp;TEXT(ROW(A54)-ROW($A$8)-COUNTBLANK($A$8:A53),"#")</f>
        <v>C-1.B.1.1.36</v>
      </c>
      <c r="B54" s="32" t="s">
        <v>73</v>
      </c>
      <c r="C54" s="38" t="s">
        <v>3</v>
      </c>
      <c r="D54" s="38">
        <v>1</v>
      </c>
      <c r="E54" s="176"/>
      <c r="F54" s="194"/>
      <c r="G54" s="194"/>
      <c r="H54" s="181"/>
      <c r="I54" s="194"/>
      <c r="J54" s="194"/>
    </row>
    <row r="55" spans="1:10" ht="25.5" customHeight="1">
      <c r="A55" s="36" t="str">
        <f>$A$6&amp;"."&amp;TEXT(ROW(A55)-ROW($A$8)-COUNTBLANK($A$8:A54),"#")</f>
        <v>C-1.B.1.1.37</v>
      </c>
      <c r="B55" s="32" t="s">
        <v>74</v>
      </c>
      <c r="C55" s="38" t="s">
        <v>3</v>
      </c>
      <c r="D55" s="38">
        <v>1</v>
      </c>
      <c r="E55" s="176"/>
      <c r="F55" s="194"/>
      <c r="G55" s="194"/>
      <c r="H55" s="181"/>
      <c r="I55" s="194"/>
      <c r="J55" s="194"/>
    </row>
    <row r="56" spans="1:10" ht="25.5" customHeight="1">
      <c r="A56" s="235"/>
      <c r="B56" s="236" t="s">
        <v>79</v>
      </c>
      <c r="C56" s="237"/>
      <c r="D56" s="237"/>
      <c r="E56" s="241"/>
      <c r="F56" s="242"/>
      <c r="G56" s="245"/>
      <c r="H56" s="246"/>
      <c r="I56" s="242"/>
      <c r="J56" s="242"/>
    </row>
    <row r="57" spans="1:10" ht="25.5" customHeight="1">
      <c r="A57" s="36" t="str">
        <f>$A$6&amp;"."&amp;TEXT(ROW(A57)-ROW($A$8)-COUNTBLANK($A$8:A56),"#")</f>
        <v>C-1.B.1.1.38</v>
      </c>
      <c r="B57" s="32" t="s">
        <v>57</v>
      </c>
      <c r="C57" s="38" t="s">
        <v>3</v>
      </c>
      <c r="D57" s="39">
        <v>1</v>
      </c>
      <c r="E57" s="176"/>
      <c r="F57" s="187"/>
      <c r="G57" s="188"/>
      <c r="H57" s="181"/>
      <c r="I57" s="187"/>
      <c r="J57" s="187"/>
    </row>
    <row r="58" spans="1:10" ht="25.5" customHeight="1">
      <c r="A58" s="36" t="str">
        <f>$A$6&amp;"."&amp;TEXT(ROW(A58)-ROW($A$8)-COUNTBLANK($A$8:A57),"#")</f>
        <v>C-1.B.1.1.39</v>
      </c>
      <c r="B58" s="32" t="s">
        <v>60</v>
      </c>
      <c r="C58" s="38" t="s">
        <v>3</v>
      </c>
      <c r="D58" s="39">
        <v>1</v>
      </c>
      <c r="E58" s="176"/>
      <c r="F58" s="187"/>
      <c r="G58" s="188"/>
      <c r="H58" s="181"/>
      <c r="I58" s="187"/>
      <c r="J58" s="187"/>
    </row>
    <row r="59" spans="1:10" ht="48" customHeight="1">
      <c r="A59" s="247"/>
      <c r="B59" s="248" t="s">
        <v>109</v>
      </c>
      <c r="C59" s="249"/>
      <c r="D59" s="249"/>
      <c r="E59" s="241"/>
      <c r="F59" s="242"/>
      <c r="G59" s="245"/>
      <c r="H59" s="246"/>
      <c r="I59" s="242"/>
      <c r="J59" s="242"/>
    </row>
    <row r="60" spans="1:10" ht="48" customHeight="1">
      <c r="A60" s="195" t="str">
        <f>$A$6&amp;"."&amp;TEXT(ROW(A60)-ROW($A$8)-COUNTBLANK($A$8:A59),"#")</f>
        <v>C-1.B.1.1.40</v>
      </c>
      <c r="B60" s="196" t="s">
        <v>110</v>
      </c>
      <c r="C60" s="167" t="s">
        <v>3</v>
      </c>
      <c r="D60" s="197">
        <v>1</v>
      </c>
      <c r="E60" s="176"/>
      <c r="F60" s="194"/>
      <c r="G60" s="194"/>
      <c r="H60" s="181"/>
      <c r="I60" s="194"/>
      <c r="J60" s="194"/>
    </row>
    <row r="61" spans="1:10" ht="48" customHeight="1">
      <c r="A61" s="195" t="str">
        <f>$A$6&amp;"."&amp;TEXT(ROW(A61)-ROW($A$8)-COUNTBLANK($A$8:A60),"#")</f>
        <v>C-1.B.1.1.41</v>
      </c>
      <c r="B61" s="228" t="s">
        <v>111</v>
      </c>
      <c r="C61" s="167" t="s">
        <v>3</v>
      </c>
      <c r="D61" s="197">
        <v>1</v>
      </c>
      <c r="E61" s="176"/>
      <c r="F61" s="194"/>
      <c r="G61" s="194"/>
      <c r="H61" s="181"/>
      <c r="I61" s="194"/>
      <c r="J61" s="194"/>
    </row>
    <row r="62" spans="1:10" ht="27">
      <c r="A62" s="221" t="str">
        <f>$A$6&amp;"."&amp;TEXT(ROW(A62)-ROW($A$8)-COUNTBLANK($A$8:A61),"#")</f>
        <v>C-1.B.1.1.42</v>
      </c>
      <c r="B62" s="82" t="s">
        <v>113</v>
      </c>
      <c r="C62" s="222" t="s">
        <v>3</v>
      </c>
      <c r="D62" s="197">
        <v>2</v>
      </c>
      <c r="E62" s="176"/>
      <c r="F62" s="194"/>
      <c r="G62" s="194"/>
      <c r="H62" s="181"/>
      <c r="I62" s="194"/>
      <c r="J62" s="194"/>
    </row>
    <row r="63" spans="1:10" ht="33" customHeight="1">
      <c r="A63" s="250"/>
      <c r="B63" s="251" t="s">
        <v>82</v>
      </c>
      <c r="C63" s="252"/>
      <c r="D63" s="253"/>
      <c r="E63" s="241"/>
      <c r="F63" s="242"/>
      <c r="G63" s="245"/>
      <c r="H63" s="246"/>
      <c r="I63" s="242"/>
      <c r="J63" s="242"/>
    </row>
    <row r="64" spans="1:10" ht="19.5" customHeight="1">
      <c r="A64" s="195" t="str">
        <f>$A$6&amp;"."&amp;TEXT(ROW(A64)-ROW($A$8)-COUNTBLANK($A$8:A63),"#")</f>
        <v>C-1.B.1.1.43</v>
      </c>
      <c r="B64" s="196" t="s">
        <v>83</v>
      </c>
      <c r="C64" s="202" t="s">
        <v>3</v>
      </c>
      <c r="D64" s="203">
        <v>1</v>
      </c>
      <c r="E64" s="176"/>
      <c r="F64" s="194"/>
      <c r="G64" s="194"/>
      <c r="H64" s="181"/>
      <c r="I64" s="194"/>
      <c r="J64" s="194"/>
    </row>
    <row r="65" spans="1:10" ht="42" customHeight="1">
      <c r="A65" s="195" t="str">
        <f>$A$6&amp;"."&amp;TEXT(ROW(A65)-ROW($A$8)-COUNTBLANK($A$8:A64),"#")</f>
        <v>C-1.B.1.1.44</v>
      </c>
      <c r="B65" s="204" t="s">
        <v>112</v>
      </c>
      <c r="C65" s="202" t="s">
        <v>3</v>
      </c>
      <c r="D65" s="203">
        <v>1</v>
      </c>
      <c r="E65" s="176"/>
      <c r="F65" s="194"/>
      <c r="G65" s="194"/>
      <c r="H65" s="181"/>
      <c r="I65" s="194"/>
      <c r="J65" s="194"/>
    </row>
    <row r="66" spans="1:10" ht="19.5" customHeight="1">
      <c r="A66" s="195" t="str">
        <f>$A$6&amp;"."&amp;TEXT(ROW(A66)-ROW($A$8)-COUNTBLANK($A$8:A65),"#")</f>
        <v>C-1.B.1.1.45</v>
      </c>
      <c r="B66" s="196" t="s">
        <v>84</v>
      </c>
      <c r="C66" s="202" t="s">
        <v>3</v>
      </c>
      <c r="D66" s="203">
        <v>1</v>
      </c>
      <c r="E66" s="176"/>
      <c r="F66" s="194"/>
      <c r="G66" s="194"/>
      <c r="H66" s="181"/>
      <c r="I66" s="194"/>
      <c r="J66" s="194"/>
    </row>
    <row r="67" spans="1:10" ht="19.5" customHeight="1">
      <c r="A67" s="198" t="str">
        <f>$A$6&amp;"."&amp;TEXT(ROW(A67)-ROW($A$8)-COUNTBLANK($A$8:A66),"#")</f>
        <v>C-1.B.1.1.46</v>
      </c>
      <c r="B67" s="199" t="s">
        <v>85</v>
      </c>
      <c r="C67" s="200" t="s">
        <v>3</v>
      </c>
      <c r="D67" s="201">
        <v>1</v>
      </c>
      <c r="E67" s="176"/>
      <c r="F67" s="194"/>
      <c r="G67" s="194"/>
      <c r="H67" s="181"/>
      <c r="I67" s="194"/>
      <c r="J67" s="194"/>
    </row>
    <row r="68" spans="1:10" ht="38.25" customHeight="1">
      <c r="A68" s="36" t="str">
        <f>$A$6&amp;"."&amp;TEXT(ROW(A68)-ROW($A$8)-COUNTBLANK($A$8:A67),"#")</f>
        <v>C-1.B.1.1.47</v>
      </c>
      <c r="B68" s="33" t="s">
        <v>58</v>
      </c>
      <c r="C68" s="37" t="s">
        <v>3</v>
      </c>
      <c r="D68" s="182">
        <v>1</v>
      </c>
      <c r="E68" s="176"/>
      <c r="F68" s="194"/>
      <c r="G68" s="194"/>
      <c r="H68" s="181"/>
      <c r="I68" s="194"/>
      <c r="J68" s="194"/>
    </row>
    <row r="69" spans="1:10" ht="38.25" customHeight="1">
      <c r="A69" s="247"/>
      <c r="B69" s="254" t="s">
        <v>87</v>
      </c>
      <c r="C69" s="247"/>
      <c r="D69" s="255"/>
      <c r="E69" s="256"/>
      <c r="F69" s="257"/>
      <c r="G69" s="245"/>
      <c r="H69" s="246"/>
      <c r="I69" s="242"/>
      <c r="J69" s="242"/>
    </row>
    <row r="70" spans="1:10" ht="41.25">
      <c r="A70" s="195" t="str">
        <f>$A$6&amp;"."&amp;TEXT(ROW(A70)-ROW($A$8)-COUNTBLANK($A$8:A69),"#")</f>
        <v>C-1.B.1.1.48</v>
      </c>
      <c r="B70" s="204" t="s">
        <v>120</v>
      </c>
      <c r="C70" s="202" t="s">
        <v>3</v>
      </c>
      <c r="D70" s="203">
        <v>1</v>
      </c>
      <c r="E70" s="219"/>
      <c r="F70" s="194"/>
      <c r="G70" s="194"/>
      <c r="H70" s="181"/>
      <c r="I70" s="194"/>
      <c r="J70" s="194"/>
    </row>
    <row r="71" spans="1:10" ht="32.25" customHeight="1">
      <c r="A71" s="195" t="str">
        <f>$A$6&amp;"."&amp;TEXT(ROW(A71)-ROW($A$8)-COUNTBLANK($A$8:A70),"#")</f>
        <v>C-1.B.1.1.49</v>
      </c>
      <c r="B71" s="204" t="s">
        <v>86</v>
      </c>
      <c r="C71" s="202" t="s">
        <v>3</v>
      </c>
      <c r="D71" s="203">
        <v>1</v>
      </c>
      <c r="E71" s="219"/>
      <c r="F71" s="194"/>
      <c r="G71" s="194"/>
      <c r="H71" s="181"/>
      <c r="I71" s="194"/>
      <c r="J71" s="194"/>
    </row>
    <row r="72" spans="1:10" ht="78.75" customHeight="1">
      <c r="A72" s="195" t="str">
        <f>$A$6&amp;"."&amp;TEXT(ROW(A72)-ROW($A$8)-COUNTBLANK($A$8:A71),"#")</f>
        <v>C-1.B.1.1.50</v>
      </c>
      <c r="B72" s="196" t="s">
        <v>123</v>
      </c>
      <c r="C72" s="202" t="s">
        <v>3</v>
      </c>
      <c r="D72" s="203">
        <v>1</v>
      </c>
      <c r="E72" s="219"/>
      <c r="F72" s="194"/>
      <c r="G72" s="194"/>
      <c r="H72" s="181"/>
      <c r="I72" s="194"/>
      <c r="J72" s="194"/>
    </row>
    <row r="73" spans="1:10" ht="19.5" customHeight="1">
      <c r="A73" s="195"/>
      <c r="B73" s="220"/>
      <c r="C73" s="167"/>
      <c r="D73" s="167"/>
      <c r="E73" s="219"/>
      <c r="F73" s="214"/>
      <c r="G73" s="188"/>
      <c r="H73" s="181"/>
      <c r="I73" s="187"/>
      <c r="J73" s="187"/>
    </row>
    <row r="74" spans="1:10" ht="19.5" customHeight="1">
      <c r="A74" s="198"/>
      <c r="B74" s="215"/>
      <c r="C74" s="216"/>
      <c r="D74" s="216"/>
      <c r="E74" s="217"/>
      <c r="F74" s="218"/>
      <c r="G74" s="188"/>
      <c r="H74" s="181"/>
      <c r="I74" s="187"/>
      <c r="J74" s="187"/>
    </row>
    <row r="75" spans="1:10" ht="19.5" customHeight="1">
      <c r="A75" s="36"/>
      <c r="B75" s="183"/>
      <c r="C75" s="38"/>
      <c r="D75" s="38"/>
      <c r="E75" s="176"/>
      <c r="F75" s="187"/>
      <c r="G75" s="188"/>
      <c r="H75" s="181"/>
      <c r="I75" s="187"/>
      <c r="J75" s="187"/>
    </row>
    <row r="76" spans="1:10" ht="19.5" customHeight="1">
      <c r="A76" s="36"/>
      <c r="B76" s="183"/>
      <c r="C76" s="38"/>
      <c r="D76" s="38"/>
      <c r="E76" s="176"/>
      <c r="F76" s="187"/>
      <c r="G76" s="187"/>
      <c r="H76" s="176"/>
      <c r="I76" s="187"/>
      <c r="J76" s="187"/>
    </row>
    <row r="77" spans="1:10" ht="19.5" customHeight="1">
      <c r="A77" s="184"/>
      <c r="B77" s="185"/>
      <c r="C77" s="186"/>
      <c r="D77" s="186"/>
      <c r="E77" s="155"/>
      <c r="F77" s="189"/>
      <c r="G77" s="189"/>
      <c r="H77" s="155"/>
      <c r="I77" s="189"/>
      <c r="J77" s="189"/>
    </row>
    <row r="78" spans="1:10" ht="13.5">
      <c r="A78" s="172"/>
      <c r="B78" s="173" t="s">
        <v>5</v>
      </c>
      <c r="C78" s="167"/>
      <c r="D78" s="168"/>
      <c r="E78" s="174"/>
      <c r="F78" s="174"/>
      <c r="G78" s="174"/>
      <c r="H78" s="58">
        <f>SUMIF($A9:$A72,"&lt;&gt;"&amp;"",H9:H72)</f>
        <v>0</v>
      </c>
      <c r="I78" s="58">
        <f>SUMIF($A9:$A72,"&lt;&gt;"&amp;"",I9:I72)</f>
        <v>0</v>
      </c>
      <c r="J78" s="58">
        <f>SUMIF($A9:$A72,"&lt;&gt;"&amp;"",J9:J72)</f>
        <v>0</v>
      </c>
    </row>
    <row r="79" spans="1:2" ht="13.5">
      <c r="A79" s="6"/>
      <c r="B79" s="82"/>
    </row>
    <row r="80" spans="1:2" ht="13.5">
      <c r="A80" s="6" t="s">
        <v>15</v>
      </c>
      <c r="B80" s="82" t="s">
        <v>23</v>
      </c>
    </row>
    <row r="81" spans="1:2" ht="13.5">
      <c r="A81" s="6" t="s">
        <v>24</v>
      </c>
      <c r="B81" s="82" t="s">
        <v>25</v>
      </c>
    </row>
    <row r="82" spans="1:2" ht="13.5">
      <c r="A82" s="6" t="s">
        <v>26</v>
      </c>
      <c r="B82" s="82" t="s">
        <v>16</v>
      </c>
    </row>
    <row r="83" spans="1:2" ht="13.5">
      <c r="A83" s="7"/>
      <c r="B83" s="84"/>
    </row>
    <row r="84" ht="13.5">
      <c r="A84" s="7"/>
    </row>
    <row r="85" ht="13.5">
      <c r="A85" s="7"/>
    </row>
  </sheetData>
  <sheetProtection/>
  <mergeCells count="1">
    <mergeCell ref="A4:J4"/>
  </mergeCells>
  <printOptions horizontalCentered="1"/>
  <pageMargins left="0.3937007874015748" right="0.3937007874015748" top="0.7874015748031497" bottom="0.7874015748031497" header="0" footer="0"/>
  <pageSetup fitToHeight="2" fitToWidth="1" horizontalDpi="600" verticalDpi="600" orientation="portrait" paperSize="9" scale="50" r:id="rId2"/>
  <rowBreaks count="2" manualBreakCount="2">
    <brk id="13" max="9" man="1"/>
    <brk id="5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workbookViewId="0" topLeftCell="A1">
      <selection activeCell="D16" sqref="D16"/>
    </sheetView>
  </sheetViews>
  <sheetFormatPr defaultColWidth="11.421875" defaultRowHeight="12.75"/>
  <cols>
    <col min="1" max="1" width="15.8515625" style="45" customWidth="1"/>
    <col min="2" max="2" width="69.7109375" style="85" customWidth="1"/>
    <col min="3" max="3" width="6.8515625" style="61" customWidth="1"/>
    <col min="4" max="4" width="14.421875" style="61" customWidth="1"/>
    <col min="5" max="9" width="13.7109375" style="61" customWidth="1"/>
    <col min="10" max="10" width="13.7109375" style="45" customWidth="1"/>
    <col min="11" max="16384" width="11.421875" style="45" customWidth="1"/>
  </cols>
  <sheetData>
    <row r="1" ht="49.5" customHeight="1"/>
    <row r="2" spans="1:10" ht="19.5">
      <c r="A2" s="53" t="str">
        <f>'RESUMEN '!A3</f>
        <v>OBRA: Línea C - POTENCIA</v>
      </c>
      <c r="B2" s="81"/>
      <c r="C2" s="57"/>
      <c r="D2" s="10"/>
      <c r="E2" s="10"/>
      <c r="F2" s="10"/>
      <c r="G2" s="10"/>
      <c r="H2" s="10"/>
      <c r="I2" s="10"/>
      <c r="J2" s="10"/>
    </row>
    <row r="3" spans="1:10" ht="15.75">
      <c r="A3" s="288"/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5">
      <c r="A4" s="288" t="s">
        <v>12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5">
      <c r="A5" s="55"/>
      <c r="B5" s="93"/>
      <c r="C5" s="89"/>
      <c r="D5" s="89"/>
      <c r="E5" s="89"/>
      <c r="F5" s="89"/>
      <c r="G5" s="89"/>
      <c r="H5" s="89"/>
      <c r="I5" s="89"/>
      <c r="J5" s="89"/>
    </row>
    <row r="6" spans="1:10" ht="15">
      <c r="A6" s="54" t="str">
        <f>+'PL COT -POTENCIA'!A12</f>
        <v>C-1.B.1.4</v>
      </c>
      <c r="B6" s="94" t="str">
        <f>+'PL COT -POTENCIA'!B12</f>
        <v>CABLES ALIMENTADORES DE TRACCIÓN</v>
      </c>
      <c r="C6" s="54"/>
      <c r="D6" s="54"/>
      <c r="E6" s="54"/>
      <c r="F6" s="54"/>
      <c r="G6" s="54"/>
      <c r="H6" s="54"/>
      <c r="I6" s="54"/>
      <c r="J6" s="79"/>
    </row>
    <row r="7" spans="1:9" ht="14.25" thickBot="1">
      <c r="A7" s="91"/>
      <c r="B7" s="86"/>
      <c r="C7" s="56"/>
      <c r="D7" s="56"/>
      <c r="E7" s="56"/>
      <c r="F7" s="56"/>
      <c r="G7" s="56"/>
      <c r="H7" s="56"/>
      <c r="I7" s="56"/>
    </row>
    <row r="8" spans="1:10" ht="27.75" thickBot="1">
      <c r="A8" s="66" t="s">
        <v>7</v>
      </c>
      <c r="B8" s="74" t="s">
        <v>0</v>
      </c>
      <c r="C8" s="66" t="s">
        <v>2</v>
      </c>
      <c r="D8" s="66" t="s">
        <v>1</v>
      </c>
      <c r="E8" s="74" t="s">
        <v>44</v>
      </c>
      <c r="F8" s="74" t="s">
        <v>45</v>
      </c>
      <c r="G8" s="74" t="s">
        <v>46</v>
      </c>
      <c r="H8" s="74" t="s">
        <v>47</v>
      </c>
      <c r="I8" s="78" t="s">
        <v>49</v>
      </c>
      <c r="J8" s="78" t="s">
        <v>48</v>
      </c>
    </row>
    <row r="9" spans="1:10" ht="13.5">
      <c r="A9" s="258"/>
      <c r="B9" s="259" t="s">
        <v>81</v>
      </c>
      <c r="C9" s="258"/>
      <c r="D9" s="258"/>
      <c r="E9" s="259"/>
      <c r="F9" s="259"/>
      <c r="G9" s="259"/>
      <c r="H9" s="259"/>
      <c r="I9" s="259"/>
      <c r="J9" s="259"/>
    </row>
    <row r="10" spans="1:10" ht="35.25" customHeight="1">
      <c r="A10" s="223" t="str">
        <f>$A$6&amp;"."&amp;TEXT(ROW(A7)-ROW($A$6),"#")</f>
        <v>C-1.B.1.4.1</v>
      </c>
      <c r="B10" s="224" t="s">
        <v>122</v>
      </c>
      <c r="C10" s="225" t="s">
        <v>6</v>
      </c>
      <c r="D10" s="226">
        <v>9000</v>
      </c>
      <c r="E10" s="227"/>
      <c r="F10" s="227"/>
      <c r="G10" s="270"/>
      <c r="H10" s="270"/>
      <c r="I10" s="270"/>
      <c r="J10" s="270"/>
    </row>
    <row r="11" spans="1:10" ht="35.25" customHeight="1">
      <c r="A11" s="223" t="str">
        <f>$A$6&amp;"."&amp;TEXT(ROW(A8)-ROW($A$6),"#")</f>
        <v>C-1.B.1.4.2</v>
      </c>
      <c r="B11" s="224" t="s">
        <v>91</v>
      </c>
      <c r="C11" s="225" t="s">
        <v>6</v>
      </c>
      <c r="D11" s="226">
        <v>9000</v>
      </c>
      <c r="E11" s="212"/>
      <c r="F11" s="212"/>
      <c r="G11" s="270"/>
      <c r="H11" s="270"/>
      <c r="I11" s="270"/>
      <c r="J11" s="270"/>
    </row>
    <row r="12" spans="1:10" ht="35.25" customHeight="1">
      <c r="A12" s="223" t="str">
        <f aca="true" t="shared" si="0" ref="A12:A18">$A$6&amp;"."&amp;TEXT(ROW(A9)-ROW($A$6),"#")</f>
        <v>C-1.B.1.4.3</v>
      </c>
      <c r="B12" s="204" t="s">
        <v>89</v>
      </c>
      <c r="C12" s="210" t="s">
        <v>6</v>
      </c>
      <c r="D12" s="211">
        <v>43</v>
      </c>
      <c r="E12" s="212"/>
      <c r="F12" s="212"/>
      <c r="G12" s="270"/>
      <c r="H12" s="270"/>
      <c r="I12" s="270"/>
      <c r="J12" s="270"/>
    </row>
    <row r="13" spans="1:10" ht="19.5" customHeight="1">
      <c r="A13" s="223" t="str">
        <f t="shared" si="0"/>
        <v>C-1.B.1.4.4</v>
      </c>
      <c r="B13" s="204" t="s">
        <v>71</v>
      </c>
      <c r="C13" s="210" t="s">
        <v>27</v>
      </c>
      <c r="D13" s="213">
        <v>1</v>
      </c>
      <c r="E13" s="212"/>
      <c r="F13" s="271"/>
      <c r="G13" s="271"/>
      <c r="H13" s="212"/>
      <c r="I13" s="271"/>
      <c r="J13" s="271"/>
    </row>
    <row r="14" spans="1:10" ht="19.5" customHeight="1">
      <c r="A14" s="260"/>
      <c r="B14" s="261" t="s">
        <v>114</v>
      </c>
      <c r="C14" s="262"/>
      <c r="D14" s="263"/>
      <c r="E14" s="264"/>
      <c r="F14" s="265"/>
      <c r="G14" s="265"/>
      <c r="H14" s="264"/>
      <c r="I14" s="265"/>
      <c r="J14" s="265"/>
    </row>
    <row r="15" spans="1:10" ht="27.75" customHeight="1">
      <c r="A15" s="223" t="str">
        <f t="shared" si="0"/>
        <v>C-1.B.1.4.6</v>
      </c>
      <c r="B15" s="204" t="s">
        <v>31</v>
      </c>
      <c r="C15" s="210" t="s">
        <v>6</v>
      </c>
      <c r="D15" s="226">
        <f>D10+D11+D12</f>
        <v>18043</v>
      </c>
      <c r="E15" s="212"/>
      <c r="F15" s="271"/>
      <c r="G15" s="271"/>
      <c r="H15" s="212"/>
      <c r="I15" s="271"/>
      <c r="J15" s="271"/>
    </row>
    <row r="16" spans="1:10" ht="19.5" customHeight="1">
      <c r="A16" s="223" t="str">
        <f t="shared" si="0"/>
        <v>C-1.B.1.4.7</v>
      </c>
      <c r="B16" s="204" t="s">
        <v>30</v>
      </c>
      <c r="C16" s="210" t="s">
        <v>27</v>
      </c>
      <c r="D16" s="211">
        <v>1</v>
      </c>
      <c r="E16" s="212"/>
      <c r="F16" s="271"/>
      <c r="G16" s="271"/>
      <c r="H16" s="212"/>
      <c r="I16" s="271"/>
      <c r="J16" s="271"/>
    </row>
    <row r="17" spans="1:10" ht="19.5" customHeight="1">
      <c r="A17" s="260"/>
      <c r="B17" s="266" t="s">
        <v>115</v>
      </c>
      <c r="C17" s="262"/>
      <c r="D17" s="267"/>
      <c r="E17" s="264"/>
      <c r="F17" s="265"/>
      <c r="G17" s="265"/>
      <c r="H17" s="264"/>
      <c r="I17" s="265"/>
      <c r="J17" s="265"/>
    </row>
    <row r="18" spans="1:10" ht="19.5" customHeight="1">
      <c r="A18" s="223" t="str">
        <f t="shared" si="0"/>
        <v>C-1.B.1.4.9</v>
      </c>
      <c r="B18" s="204" t="s">
        <v>59</v>
      </c>
      <c r="C18" s="210" t="s">
        <v>27</v>
      </c>
      <c r="D18" s="211">
        <v>1</v>
      </c>
      <c r="E18" s="212"/>
      <c r="F18" s="271"/>
      <c r="G18" s="271"/>
      <c r="H18" s="212"/>
      <c r="I18" s="271"/>
      <c r="J18" s="271"/>
    </row>
    <row r="19" spans="1:10" ht="19.5" customHeight="1">
      <c r="A19" s="60"/>
      <c r="B19" s="204"/>
      <c r="C19" s="210"/>
      <c r="D19" s="211"/>
      <c r="E19" s="212"/>
      <c r="F19" s="214"/>
      <c r="G19" s="214"/>
      <c r="H19" s="212"/>
      <c r="I19" s="214"/>
      <c r="J19" s="214"/>
    </row>
    <row r="20" spans="1:10" ht="19.5" customHeight="1">
      <c r="A20" s="206"/>
      <c r="B20" s="207"/>
      <c r="C20" s="208"/>
      <c r="D20" s="209"/>
      <c r="E20" s="212"/>
      <c r="F20" s="214"/>
      <c r="G20" s="214"/>
      <c r="H20" s="212"/>
      <c r="I20" s="214"/>
      <c r="J20" s="214"/>
    </row>
    <row r="21" spans="1:10" ht="13.5">
      <c r="A21" s="31"/>
      <c r="B21" s="35"/>
      <c r="C21" s="95"/>
      <c r="D21" s="95"/>
      <c r="E21" s="268"/>
      <c r="F21" s="268"/>
      <c r="G21" s="268"/>
      <c r="H21" s="268"/>
      <c r="I21" s="268"/>
      <c r="J21" s="269"/>
    </row>
    <row r="22" spans="1:10" ht="24.75" customHeight="1">
      <c r="A22" s="60"/>
      <c r="B22" s="83" t="s">
        <v>5</v>
      </c>
      <c r="C22" s="76"/>
      <c r="D22" s="76"/>
      <c r="E22" s="77"/>
      <c r="F22" s="77"/>
      <c r="G22" s="75"/>
      <c r="H22" s="58">
        <f>SUMIF($A11:$A19,"&lt;&gt;"&amp;"",H11:H19)</f>
        <v>0</v>
      </c>
      <c r="I22" s="58">
        <f>SUMIF($A11:$A19,"&lt;&gt;"&amp;"",I11:I19)</f>
        <v>0</v>
      </c>
      <c r="J22" s="58">
        <f>SUMIF($A11:$A19,"&lt;&gt;"&amp;"",J11:J19)</f>
        <v>0</v>
      </c>
    </row>
    <row r="23" spans="1:4" ht="13.5">
      <c r="A23" s="96"/>
      <c r="B23" s="97"/>
      <c r="C23" s="96"/>
      <c r="D23" s="96"/>
    </row>
    <row r="25" spans="1:2" ht="13.5">
      <c r="A25" s="63" t="s">
        <v>24</v>
      </c>
      <c r="B25" s="86" t="s">
        <v>69</v>
      </c>
    </row>
    <row r="26" spans="1:2" ht="13.5">
      <c r="A26" s="63" t="s">
        <v>26</v>
      </c>
      <c r="B26" s="86" t="s">
        <v>16</v>
      </c>
    </row>
    <row r="27" spans="1:2" ht="13.5">
      <c r="A27" s="98" t="s">
        <v>70</v>
      </c>
      <c r="B27" s="87" t="s">
        <v>23</v>
      </c>
    </row>
    <row r="28" spans="1:2" ht="13.5">
      <c r="A28" s="98"/>
      <c r="B28" s="87"/>
    </row>
    <row r="30" spans="1:2" ht="13.5">
      <c r="A30" s="98"/>
      <c r="B30" s="87"/>
    </row>
    <row r="31" spans="1:2" ht="13.5">
      <c r="A31" s="98"/>
      <c r="B31" s="87"/>
    </row>
    <row r="34" ht="13.5">
      <c r="B34" s="87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view="pageBreakPreview" zoomScaleSheetLayoutView="100" workbookViewId="0" topLeftCell="A1">
      <selection activeCell="B11" sqref="B11"/>
    </sheetView>
  </sheetViews>
  <sheetFormatPr defaultColWidth="11.421875" defaultRowHeight="12.75"/>
  <cols>
    <col min="1" max="1" width="13.00390625" style="56" customWidth="1"/>
    <col min="2" max="2" width="61.28125" style="45" customWidth="1"/>
    <col min="3" max="3" width="3.7109375" style="91" customWidth="1"/>
    <col min="4" max="4" width="6.7109375" style="56" customWidth="1"/>
    <col min="5" max="9" width="13.7109375" style="61" customWidth="1"/>
    <col min="10" max="10" width="13.7109375" style="45" customWidth="1"/>
    <col min="11" max="16384" width="11.421875" style="45" customWidth="1"/>
  </cols>
  <sheetData>
    <row r="1" ht="49.5" customHeight="1"/>
    <row r="2" spans="1:10" ht="19.5">
      <c r="A2" s="53" t="str">
        <f>'RESUMEN '!A3</f>
        <v>OBRA: Línea C - POTENCIA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>
      <c r="A3" s="53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288" t="s">
        <v>12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5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8">
      <c r="A6" s="55" t="str">
        <f>+'PL COT -POTENCIA'!A13</f>
        <v>C-1.B.1.5</v>
      </c>
      <c r="B6" s="99" t="str">
        <f>+'PL COT -POTENCIA'!B13</f>
        <v>TELEMANDO</v>
      </c>
      <c r="C6" s="10"/>
      <c r="D6" s="10"/>
      <c r="E6" s="10"/>
      <c r="F6" s="10"/>
      <c r="G6" s="10"/>
      <c r="H6" s="10"/>
      <c r="I6" s="10"/>
      <c r="J6" s="79"/>
    </row>
    <row r="7" spans="2:9" ht="14.25" thickBot="1">
      <c r="B7" s="91"/>
      <c r="E7" s="56"/>
      <c r="F7" s="56"/>
      <c r="G7" s="56"/>
      <c r="H7" s="56"/>
      <c r="I7" s="56"/>
    </row>
    <row r="8" spans="1:10" ht="27.75" thickBot="1">
      <c r="A8" s="66" t="s">
        <v>7</v>
      </c>
      <c r="B8" s="66" t="s">
        <v>0</v>
      </c>
      <c r="C8" s="66" t="s">
        <v>2</v>
      </c>
      <c r="D8" s="66" t="s">
        <v>1</v>
      </c>
      <c r="E8" s="74" t="s">
        <v>44</v>
      </c>
      <c r="F8" s="74" t="s">
        <v>45</v>
      </c>
      <c r="G8" s="74" t="s">
        <v>46</v>
      </c>
      <c r="H8" s="74" t="s">
        <v>47</v>
      </c>
      <c r="I8" s="74" t="s">
        <v>49</v>
      </c>
      <c r="J8" s="74" t="s">
        <v>48</v>
      </c>
    </row>
    <row r="9" spans="1:10" ht="16.5" customHeight="1">
      <c r="A9" s="100"/>
      <c r="B9" s="101"/>
      <c r="C9" s="160"/>
      <c r="D9" s="102"/>
      <c r="E9" s="161"/>
      <c r="F9" s="103"/>
      <c r="G9" s="103"/>
      <c r="H9" s="164"/>
      <c r="I9" s="103"/>
      <c r="J9" s="165"/>
    </row>
    <row r="10" spans="1:10" ht="41.25" customHeight="1">
      <c r="A10" s="156" t="str">
        <f>$A$6&amp;"."&amp;TEXT(ROW(A7)-ROW($A$6),"#")</f>
        <v>C-1.B.1.5.1</v>
      </c>
      <c r="B10" s="205" t="s">
        <v>124</v>
      </c>
      <c r="C10" s="159" t="s">
        <v>3</v>
      </c>
      <c r="D10" s="62">
        <v>1</v>
      </c>
      <c r="E10" s="105"/>
      <c r="F10" s="162"/>
      <c r="G10" s="163"/>
      <c r="H10" s="105"/>
      <c r="I10" s="162"/>
      <c r="J10" s="166"/>
    </row>
    <row r="11" spans="1:10" ht="14.25" thickBot="1">
      <c r="A11" s="104"/>
      <c r="B11" s="157"/>
      <c r="C11" s="106"/>
      <c r="D11" s="107"/>
      <c r="E11" s="158"/>
      <c r="F11" s="158"/>
      <c r="G11" s="158"/>
      <c r="H11" s="158"/>
      <c r="I11" s="158"/>
      <c r="J11" s="108"/>
    </row>
    <row r="12" spans="1:10" ht="24.75" customHeight="1" thickBot="1">
      <c r="A12" s="59"/>
      <c r="B12" s="69" t="s">
        <v>5</v>
      </c>
      <c r="C12" s="70"/>
      <c r="D12" s="71"/>
      <c r="E12" s="72"/>
      <c r="F12" s="72"/>
      <c r="G12" s="73"/>
      <c r="H12" s="68">
        <f>SUM(H10)</f>
        <v>0</v>
      </c>
      <c r="I12" s="67">
        <f>SUM(I10)</f>
        <v>0</v>
      </c>
      <c r="J12" s="67">
        <f>SUM(J10)</f>
        <v>0</v>
      </c>
    </row>
    <row r="13" spans="1:2" ht="13.5">
      <c r="A13" s="63"/>
      <c r="B13" s="91"/>
    </row>
    <row r="14" spans="1:2" ht="13.5">
      <c r="A14" s="63"/>
      <c r="B14" s="91"/>
    </row>
    <row r="15" ht="13.5">
      <c r="A15" s="64"/>
    </row>
    <row r="16" spans="1:2" ht="13.5">
      <c r="A16" s="64" t="s">
        <v>15</v>
      </c>
      <c r="B16" s="92" t="s">
        <v>16</v>
      </c>
    </row>
    <row r="17" ht="13.5">
      <c r="A17" s="64"/>
    </row>
    <row r="18" ht="13.5">
      <c r="A18" s="64"/>
    </row>
  </sheetData>
  <sheetProtection/>
  <mergeCells count="2">
    <mergeCell ref="A5:J5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dramirez</cp:lastModifiedBy>
  <cp:lastPrinted>2017-11-06T15:22:30Z</cp:lastPrinted>
  <dcterms:created xsi:type="dcterms:W3CDTF">1999-02-27T02:27:09Z</dcterms:created>
  <dcterms:modified xsi:type="dcterms:W3CDTF">2017-11-24T18:08:21Z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0x0101008BF41568FE8DA34BB2BF6A4E5D5584AC</vt:lpwstr>
  </property>
  <property fmtid="{D5CDD505-2E9C-101B-9397-08002B2CF9AE}" pid="3" name="_dlc_DocId">
    <vt:lpwstr>YWSRTHARH2WA-890367538-226</vt:lpwstr>
  </property>
  <property fmtid="{D5CDD505-2E9C-101B-9397-08002B2CF9AE}" pid="4" name="_dlc_DocIdItemGuid">
    <vt:lpwstr>01b694b8-34f9-414b-a652-b581c573bd0c</vt:lpwstr>
  </property>
  <property fmtid="{D5CDD505-2E9C-101B-9397-08002B2CF9AE}" pid="5" name="_dlc_DocIdUrl">
    <vt:lpwstr>https://systragroup.sharepoint.com/sites/ged-lam-arg/ofe/_layouts/15/DocIdRedir.aspx?ID=YWSRTHARH2WA-890367538-226, YWSRTHARH2WA-890367538-226</vt:lpwstr>
  </property>
</Properties>
</file>