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application\planeamiento$\13XXX\13062-LD-36tph\SEN\SEN_2018\Proceso_Licitatorio\Consultas_Oferentes\Pendientes_4-7-19\"/>
    </mc:Choice>
  </mc:AlternateContent>
  <bookViews>
    <workbookView xWindow="0" yWindow="0" windowWidth="19365" windowHeight="9570"/>
  </bookViews>
  <sheets>
    <sheet name="Planilla Resumen" sheetId="1" r:id="rId1"/>
    <sheet name="Planilla de Cotización" sheetId="2" r:id="rId2"/>
  </sheets>
  <definedNames>
    <definedName name="_xlnm.Print_Area" localSheetId="1">'Planilla de Cotización'!$A$1:$L$155</definedName>
    <definedName name="_xlnm.Print_Area" localSheetId="0">'Planilla Resumen'!$A$1:$G$37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4" i="2" l="1"/>
  <c r="D32" i="1" l="1"/>
  <c r="E32" i="1"/>
  <c r="F32" i="1"/>
  <c r="K126" i="2" l="1"/>
  <c r="K125" i="2"/>
  <c r="K123" i="2"/>
  <c r="K121" i="2"/>
  <c r="K120" i="2" s="1"/>
  <c r="F20" i="1" s="1"/>
  <c r="K111" i="2"/>
  <c r="K112" i="2"/>
  <c r="K113" i="2"/>
  <c r="K114" i="2"/>
  <c r="K115" i="2"/>
  <c r="K116" i="2"/>
  <c r="K117" i="2"/>
  <c r="K118" i="2"/>
  <c r="K110" i="2"/>
  <c r="K102" i="2"/>
  <c r="K103" i="2"/>
  <c r="K104" i="2"/>
  <c r="K101" i="2"/>
  <c r="K94" i="2"/>
  <c r="K95" i="2"/>
  <c r="K93" i="2"/>
  <c r="K86" i="2"/>
  <c r="K87" i="2"/>
  <c r="K85" i="2"/>
  <c r="K75" i="2"/>
  <c r="K76" i="2"/>
  <c r="K77" i="2"/>
  <c r="K78" i="2"/>
  <c r="K79" i="2"/>
  <c r="K80" i="2"/>
  <c r="K81" i="2"/>
  <c r="K74" i="2"/>
  <c r="K67" i="2"/>
  <c r="K68" i="2"/>
  <c r="K69" i="2"/>
  <c r="K70" i="2"/>
  <c r="K66" i="2"/>
  <c r="K56" i="2"/>
  <c r="K57" i="2"/>
  <c r="K58" i="2"/>
  <c r="K55" i="2"/>
  <c r="K47" i="2"/>
  <c r="K48" i="2"/>
  <c r="K49" i="2"/>
  <c r="K50" i="2"/>
  <c r="K46" i="2"/>
  <c r="K38" i="2"/>
  <c r="K39" i="2"/>
  <c r="K40" i="2"/>
  <c r="K41" i="2"/>
  <c r="K37" i="2"/>
  <c r="K30" i="2"/>
  <c r="K31" i="2"/>
  <c r="K32" i="2"/>
  <c r="K29" i="2"/>
  <c r="K21" i="2"/>
  <c r="K22" i="2"/>
  <c r="K23" i="2"/>
  <c r="K20" i="2"/>
  <c r="K12" i="2"/>
  <c r="K13" i="2"/>
  <c r="K14" i="2"/>
  <c r="K15" i="2"/>
  <c r="K11" i="2"/>
  <c r="K7" i="2"/>
  <c r="F6" i="1" s="1"/>
  <c r="K61" i="2"/>
  <c r="F13" i="1" s="1"/>
  <c r="I61" i="2"/>
  <c r="E13" i="1" s="1"/>
  <c r="I7" i="2"/>
  <c r="E6" i="1" s="1"/>
  <c r="I126" i="2"/>
  <c r="I125" i="2"/>
  <c r="I123" i="2"/>
  <c r="I121" i="2"/>
  <c r="I111" i="2"/>
  <c r="I112" i="2"/>
  <c r="I113" i="2"/>
  <c r="I114" i="2"/>
  <c r="I115" i="2"/>
  <c r="I116" i="2"/>
  <c r="I117" i="2"/>
  <c r="I118" i="2"/>
  <c r="I110" i="2"/>
  <c r="I102" i="2"/>
  <c r="I103" i="2"/>
  <c r="I104" i="2"/>
  <c r="I101" i="2"/>
  <c r="I94" i="2"/>
  <c r="I95" i="2"/>
  <c r="I93" i="2"/>
  <c r="I86" i="2"/>
  <c r="I87" i="2"/>
  <c r="I85" i="2"/>
  <c r="I75" i="2"/>
  <c r="I76" i="2"/>
  <c r="I77" i="2"/>
  <c r="I78" i="2"/>
  <c r="I79" i="2"/>
  <c r="I80" i="2"/>
  <c r="I81" i="2"/>
  <c r="I74" i="2"/>
  <c r="I67" i="2"/>
  <c r="I68" i="2"/>
  <c r="I69" i="2"/>
  <c r="I70" i="2"/>
  <c r="I66" i="2"/>
  <c r="I56" i="2"/>
  <c r="I57" i="2"/>
  <c r="I58" i="2"/>
  <c r="I55" i="2"/>
  <c r="I47" i="2"/>
  <c r="I48" i="2"/>
  <c r="I49" i="2"/>
  <c r="I50" i="2"/>
  <c r="I46" i="2"/>
  <c r="I38" i="2"/>
  <c r="I39" i="2"/>
  <c r="I40" i="2"/>
  <c r="I41" i="2"/>
  <c r="I37" i="2"/>
  <c r="I32" i="2"/>
  <c r="I30" i="2"/>
  <c r="I31" i="2"/>
  <c r="I29" i="2"/>
  <c r="I21" i="2"/>
  <c r="I22" i="2"/>
  <c r="I23" i="2"/>
  <c r="I20" i="2"/>
  <c r="I12" i="2"/>
  <c r="I13" i="2"/>
  <c r="I14" i="2"/>
  <c r="I15" i="2"/>
  <c r="I11" i="2"/>
  <c r="G9" i="2"/>
  <c r="G11" i="2"/>
  <c r="G12" i="2"/>
  <c r="G13" i="2"/>
  <c r="G14" i="2"/>
  <c r="G15" i="2"/>
  <c r="G16" i="2"/>
  <c r="G17" i="2"/>
  <c r="G18" i="2"/>
  <c r="G20" i="2"/>
  <c r="G21" i="2"/>
  <c r="G22" i="2"/>
  <c r="G23" i="2"/>
  <c r="G24" i="2"/>
  <c r="G25" i="2"/>
  <c r="G26" i="2"/>
  <c r="G27" i="2"/>
  <c r="G29" i="2"/>
  <c r="G30" i="2"/>
  <c r="G31" i="2"/>
  <c r="G32" i="2"/>
  <c r="G33" i="2"/>
  <c r="G34" i="2"/>
  <c r="G35" i="2"/>
  <c r="G37" i="2"/>
  <c r="G38" i="2"/>
  <c r="G39" i="2"/>
  <c r="G40" i="2"/>
  <c r="G41" i="2"/>
  <c r="G42" i="2"/>
  <c r="G43" i="2"/>
  <c r="G44" i="2"/>
  <c r="G46" i="2"/>
  <c r="G47" i="2"/>
  <c r="G48" i="2"/>
  <c r="G49" i="2"/>
  <c r="G50" i="2"/>
  <c r="G51" i="2"/>
  <c r="G52" i="2"/>
  <c r="G53" i="2"/>
  <c r="G55" i="2"/>
  <c r="G56" i="2"/>
  <c r="G57" i="2"/>
  <c r="G58" i="2"/>
  <c r="G59" i="2"/>
  <c r="G60" i="2"/>
  <c r="G62" i="2"/>
  <c r="G63" i="2"/>
  <c r="G64" i="2"/>
  <c r="G66" i="2"/>
  <c r="G67" i="2"/>
  <c r="G68" i="2"/>
  <c r="G69" i="2"/>
  <c r="G70" i="2"/>
  <c r="G71" i="2"/>
  <c r="G72" i="2"/>
  <c r="G74" i="2"/>
  <c r="G75" i="2"/>
  <c r="G76" i="2"/>
  <c r="G77" i="2"/>
  <c r="G78" i="2"/>
  <c r="G79" i="2"/>
  <c r="G80" i="2"/>
  <c r="G81" i="2"/>
  <c r="G82" i="2"/>
  <c r="G83" i="2"/>
  <c r="G85" i="2"/>
  <c r="G86" i="2"/>
  <c r="G87" i="2"/>
  <c r="G88" i="2"/>
  <c r="G89" i="2"/>
  <c r="G90" i="2"/>
  <c r="G91" i="2"/>
  <c r="G93" i="2"/>
  <c r="G94" i="2"/>
  <c r="G95" i="2"/>
  <c r="G96" i="2"/>
  <c r="G97" i="2"/>
  <c r="G98" i="2"/>
  <c r="G99" i="2"/>
  <c r="G101" i="2"/>
  <c r="G102" i="2"/>
  <c r="G103" i="2"/>
  <c r="G104" i="2"/>
  <c r="G105" i="2"/>
  <c r="G106" i="2"/>
  <c r="G107" i="2"/>
  <c r="G108" i="2"/>
  <c r="G110" i="2"/>
  <c r="G111" i="2"/>
  <c r="G112" i="2"/>
  <c r="G113" i="2"/>
  <c r="G114" i="2"/>
  <c r="G115" i="2"/>
  <c r="G116" i="2"/>
  <c r="G117" i="2"/>
  <c r="G118" i="2"/>
  <c r="G119" i="2"/>
  <c r="G121" i="2"/>
  <c r="G122" i="2"/>
  <c r="G123" i="2"/>
  <c r="G125" i="2"/>
  <c r="G126" i="2"/>
  <c r="G127" i="2"/>
  <c r="G128" i="2"/>
  <c r="G8" i="2"/>
  <c r="G7" i="2" s="1"/>
  <c r="D6" i="1" s="1"/>
  <c r="K100" i="2" l="1"/>
  <c r="I100" i="2"/>
  <c r="K92" i="2"/>
  <c r="F17" i="1" s="1"/>
  <c r="I19" i="2"/>
  <c r="E8" i="1" s="1"/>
  <c r="K54" i="2"/>
  <c r="F12" i="1" s="1"/>
  <c r="K10" i="2"/>
  <c r="F7" i="1" s="1"/>
  <c r="K28" i="2"/>
  <c r="F9" i="1" s="1"/>
  <c r="I120" i="2"/>
  <c r="E20" i="1" s="1"/>
  <c r="K19" i="2"/>
  <c r="F8" i="1" s="1"/>
  <c r="K84" i="2"/>
  <c r="F16" i="1" s="1"/>
  <c r="I28" i="2"/>
  <c r="E9" i="1" s="1"/>
  <c r="I36" i="2"/>
  <c r="E10" i="1" s="1"/>
  <c r="I109" i="2"/>
  <c r="E19" i="1" s="1"/>
  <c r="I84" i="2"/>
  <c r="E16" i="1" s="1"/>
  <c r="I10" i="2"/>
  <c r="E7" i="1" s="1"/>
  <c r="I45" i="2"/>
  <c r="E11" i="1" s="1"/>
  <c r="I124" i="2"/>
  <c r="E21" i="1" s="1"/>
  <c r="K109" i="2"/>
  <c r="F19" i="1" s="1"/>
  <c r="I73" i="2"/>
  <c r="E15" i="1" s="1"/>
  <c r="I65" i="2"/>
  <c r="E14" i="1" s="1"/>
  <c r="K124" i="2"/>
  <c r="F21" i="1" s="1"/>
  <c r="K73" i="2"/>
  <c r="F15" i="1" s="1"/>
  <c r="K65" i="2"/>
  <c r="F14" i="1" s="1"/>
  <c r="K45" i="2"/>
  <c r="F11" i="1" s="1"/>
  <c r="K36" i="2"/>
  <c r="F10" i="1" s="1"/>
  <c r="I92" i="2"/>
  <c r="E17" i="1" s="1"/>
  <c r="I54" i="2"/>
  <c r="E12" i="1" s="1"/>
  <c r="G10" i="2"/>
  <c r="D7" i="1" s="1"/>
  <c r="G19" i="2"/>
  <c r="D8" i="1" s="1"/>
  <c r="G124" i="2"/>
  <c r="D21" i="1" s="1"/>
  <c r="G120" i="2"/>
  <c r="D20" i="1" s="1"/>
  <c r="G61" i="2"/>
  <c r="D13" i="1" s="1"/>
  <c r="G45" i="2"/>
  <c r="D11" i="1" s="1"/>
  <c r="G109" i="2"/>
  <c r="D19" i="1" s="1"/>
  <c r="G100" i="2"/>
  <c r="D18" i="1" s="1"/>
  <c r="G92" i="2"/>
  <c r="D17" i="1" s="1"/>
  <c r="G84" i="2"/>
  <c r="D16" i="1" s="1"/>
  <c r="G73" i="2"/>
  <c r="D15" i="1" s="1"/>
  <c r="G65" i="2"/>
  <c r="D14" i="1" s="1"/>
  <c r="G54" i="2"/>
  <c r="D12" i="1" s="1"/>
  <c r="G36" i="2"/>
  <c r="D10" i="1" s="1"/>
  <c r="G28" i="2"/>
  <c r="D9" i="1" s="1"/>
  <c r="D22" i="1" l="1"/>
  <c r="D28" i="1" s="1"/>
  <c r="G129" i="2"/>
  <c r="E18" i="1" l="1"/>
  <c r="E22" i="1" s="1"/>
  <c r="E28" i="1" s="1"/>
  <c r="I129" i="2"/>
  <c r="K129" i="2"/>
  <c r="F18" i="1"/>
  <c r="F22" i="1" s="1"/>
  <c r="F28" i="1" s="1"/>
</calcChain>
</file>

<file path=xl/sharedStrings.xml><?xml version="1.0" encoding="utf-8"?>
<sst xmlns="http://schemas.openxmlformats.org/spreadsheetml/2006/main" count="406" uniqueCount="228">
  <si>
    <t xml:space="preserve">LP Nº 218/2018 - LÍNEA D - ETAPA I: SISTEMA DE SEÑALAMIENTO CBTC </t>
  </si>
  <si>
    <t xml:space="preserve">ANEXO I: PLANILLA DE COTIZACIÓN </t>
  </si>
  <si>
    <t>ITEM</t>
  </si>
  <si>
    <t>DESCRIPCION</t>
  </si>
  <si>
    <t>UNIDAD</t>
  </si>
  <si>
    <t>CANTIDAD</t>
  </si>
  <si>
    <t>ARS</t>
  </si>
  <si>
    <t>USD</t>
  </si>
  <si>
    <t>EUR</t>
  </si>
  <si>
    <t>Unidad</t>
  </si>
  <si>
    <t>Cantidad</t>
  </si>
  <si>
    <t>Unitario</t>
  </si>
  <si>
    <t>Total</t>
  </si>
  <si>
    <t>PROYECTO Y DISEÑO</t>
  </si>
  <si>
    <t>1.1</t>
  </si>
  <si>
    <t>Topografía (túneles y estaciones)</t>
  </si>
  <si>
    <t>Gl</t>
  </si>
  <si>
    <t>1.2</t>
  </si>
  <si>
    <t>Documentación Conforme a Obra</t>
  </si>
  <si>
    <t>DETECCION PRIMARIA DE UBICACIÓN, VELOCIDAD Y SENTIDO DEL TREN</t>
  </si>
  <si>
    <t>2.1</t>
  </si>
  <si>
    <t>Ingeniería Básica</t>
  </si>
  <si>
    <t>Gl.</t>
  </si>
  <si>
    <t>2.2</t>
  </si>
  <si>
    <t>Ingeniería de Detalle</t>
  </si>
  <si>
    <t>2.3</t>
  </si>
  <si>
    <t>Ingeniería de Montaje</t>
  </si>
  <si>
    <t>2.4</t>
  </si>
  <si>
    <t>Equipamiento fijo</t>
  </si>
  <si>
    <t xml:space="preserve">N° </t>
  </si>
  <si>
    <t>2.5</t>
  </si>
  <si>
    <t>Equipamiento en material rodante</t>
  </si>
  <si>
    <t>N°</t>
  </si>
  <si>
    <t>2.6</t>
  </si>
  <si>
    <t>Montaje de equipamiento fijo</t>
  </si>
  <si>
    <t>2.7</t>
  </si>
  <si>
    <t>Montaje en material rodante</t>
  </si>
  <si>
    <t>2.8</t>
  </si>
  <si>
    <t>Pruebas y Puesta en Servicio</t>
  </si>
  <si>
    <t>DETECCION SECUNDARIA</t>
  </si>
  <si>
    <t>3.1</t>
  </si>
  <si>
    <t>3.2</t>
  </si>
  <si>
    <t>3.3</t>
  </si>
  <si>
    <t>3.4</t>
  </si>
  <si>
    <t>Equipamiento (contadores de ejes)</t>
  </si>
  <si>
    <t>3.5</t>
  </si>
  <si>
    <t>Cables para Circuitos de vía</t>
  </si>
  <si>
    <t>3.6</t>
  </si>
  <si>
    <t>Soldadura aluminotérmica de juntas existentes</t>
  </si>
  <si>
    <t>3.7</t>
  </si>
  <si>
    <t>Montaje de contadores de ejes</t>
  </si>
  <si>
    <t>3.8</t>
  </si>
  <si>
    <t>SEÑALES LATERALES</t>
  </si>
  <si>
    <t>4.1</t>
  </si>
  <si>
    <t>4.2</t>
  </si>
  <si>
    <t>4.3</t>
  </si>
  <si>
    <t>4.4</t>
  </si>
  <si>
    <t>Equipamiento (Tarjetas de comando/aviso y señal en túnel)</t>
  </si>
  <si>
    <t>4.5</t>
  </si>
  <si>
    <t>Cables para Señales</t>
  </si>
  <si>
    <t>4.6</t>
  </si>
  <si>
    <t>Montaje</t>
  </si>
  <si>
    <t>4.7</t>
  </si>
  <si>
    <t>ACCIONAMIENTOS DE CAMBIOS</t>
  </si>
  <si>
    <t>5.1</t>
  </si>
  <si>
    <t>5.2</t>
  </si>
  <si>
    <t>5.3</t>
  </si>
  <si>
    <t>5.4</t>
  </si>
  <si>
    <t xml:space="preserve">Equipamiento (tarjetas de comando/aviso - incluye máquinas de cambio para ADV y descarriladores del ítem 5.5) </t>
  </si>
  <si>
    <t>5.5</t>
  </si>
  <si>
    <t>Equipamiento (máquinas para ADV y descarriladores)</t>
  </si>
  <si>
    <t>5.6</t>
  </si>
  <si>
    <t>Cables para Maquinas de Cambio</t>
  </si>
  <si>
    <t>5.7</t>
  </si>
  <si>
    <t>5.8</t>
  </si>
  <si>
    <t>ATP: PROTECCCIÓN AUTOMÁTICA DE TREN CBTC</t>
  </si>
  <si>
    <t>6.1</t>
  </si>
  <si>
    <t>6.2</t>
  </si>
  <si>
    <t>6.3</t>
  </si>
  <si>
    <t>6.4</t>
  </si>
  <si>
    <t>Equipamiento fijo (Se cotiza por dominio)</t>
  </si>
  <si>
    <t>6.5</t>
  </si>
  <si>
    <t>Equipamiento en material rodante (Se cotiza por Tren)</t>
  </si>
  <si>
    <t>Nº</t>
  </si>
  <si>
    <t>6.6</t>
  </si>
  <si>
    <t>Montaje de equipamiento fijo (Se cotiza por dominio)</t>
  </si>
  <si>
    <t>6.7</t>
  </si>
  <si>
    <t>Montaje de equipamiento en material rodante (Se cotiza por Tren)</t>
  </si>
  <si>
    <t>6.8</t>
  </si>
  <si>
    <t>ATO: OPERACIÓN AUTOMÁTICA DE TREN CBTC</t>
  </si>
  <si>
    <t>7.1</t>
  </si>
  <si>
    <t>7.2</t>
  </si>
  <si>
    <t>7.3</t>
  </si>
  <si>
    <t>7.4</t>
  </si>
  <si>
    <t>7.5</t>
  </si>
  <si>
    <t>Montaje de quipamiento en material rodante (Se cotiza por Tren)</t>
  </si>
  <si>
    <t>7.6</t>
  </si>
  <si>
    <t xml:space="preserve">Pruebas y Puesta en Servicio (se cotiza por tren) </t>
  </si>
  <si>
    <t>DESMONTAJE DE EQUIPAMIENTO ACTUAL</t>
  </si>
  <si>
    <t>8.1</t>
  </si>
  <si>
    <t>Cableado en túnel (Se cotiza por km)</t>
  </si>
  <si>
    <t>Km línea</t>
  </si>
  <si>
    <t>8.2</t>
  </si>
  <si>
    <t>Cableado en estaciones (Se cotiza por estación)</t>
  </si>
  <si>
    <t>N° est</t>
  </si>
  <si>
    <t>8.3</t>
  </si>
  <si>
    <t>Salas técnicas</t>
  </si>
  <si>
    <t>N° salas</t>
  </si>
  <si>
    <t>IXL - PUESTO DE MANDO LOCAL (CTL)</t>
  </si>
  <si>
    <t>9.1</t>
  </si>
  <si>
    <t>9.2</t>
  </si>
  <si>
    <t>9.3</t>
  </si>
  <si>
    <t>9.4</t>
  </si>
  <si>
    <t>Equipo de enclavamiento (Se cotiza por dominio)</t>
  </si>
  <si>
    <t>9.5</t>
  </si>
  <si>
    <t>Pupitre de mando y supervisión (Se cotiza por dominio)</t>
  </si>
  <si>
    <t>9.6</t>
  </si>
  <si>
    <t>Montaje (Se cotiza por dominio)</t>
  </si>
  <si>
    <t>9.7</t>
  </si>
  <si>
    <t>ATS: SUPERVICIÓN DE TRÁFICO CBTC</t>
  </si>
  <si>
    <t>10.1</t>
  </si>
  <si>
    <t>10.2</t>
  </si>
  <si>
    <t>10.3</t>
  </si>
  <si>
    <t>10.4</t>
  </si>
  <si>
    <t>Sistema de comunicación (Tx/Rx)</t>
  </si>
  <si>
    <t>10.5</t>
  </si>
  <si>
    <t>Equipamiento Puesto Central (PCO)</t>
  </si>
  <si>
    <t>10.6</t>
  </si>
  <si>
    <t>Equipamiento CTC (B. Irigoyen)</t>
  </si>
  <si>
    <t>10.7</t>
  </si>
  <si>
    <t>Sistemas de ayuda a la operación: regulación, robustez, informes</t>
  </si>
  <si>
    <t>10.8</t>
  </si>
  <si>
    <t>Unidad terminal remota (RTU) CTL</t>
  </si>
  <si>
    <t>10.9</t>
  </si>
  <si>
    <t>10.10</t>
  </si>
  <si>
    <t>CABLES Y CANALIZACIONES DE SEÑALAMIENTO</t>
  </si>
  <si>
    <t>11.1</t>
  </si>
  <si>
    <t>11.2</t>
  </si>
  <si>
    <t>11.3</t>
  </si>
  <si>
    <t>11.4</t>
  </si>
  <si>
    <t>Cables troncales de señalamiento (excluidos los cables de: circuito de vía, señales y maquina de cambio)</t>
  </si>
  <si>
    <t>11.5</t>
  </si>
  <si>
    <t>Bandejas y elementos de paso y fijación</t>
  </si>
  <si>
    <t>11.6</t>
  </si>
  <si>
    <t>Cruces y canalizaciones especiales</t>
  </si>
  <si>
    <t>11.7</t>
  </si>
  <si>
    <t>Montaje, conexionado y pruebas</t>
  </si>
  <si>
    <t>CABLES Y CANALIZACIONES DE FIBRA ÓPTICA</t>
  </si>
  <si>
    <t>12.1</t>
  </si>
  <si>
    <t>12.2</t>
  </si>
  <si>
    <t>12.3</t>
  </si>
  <si>
    <t>12.4</t>
  </si>
  <si>
    <t>Cables de fibra óptica</t>
  </si>
  <si>
    <t>Km.</t>
  </si>
  <si>
    <t>12.5</t>
  </si>
  <si>
    <t>12.6</t>
  </si>
  <si>
    <t>Montaje y conexionado</t>
  </si>
  <si>
    <t>12.7</t>
  </si>
  <si>
    <t>SUMINISTRO DE ENERGÍA</t>
  </si>
  <si>
    <t>13.1</t>
  </si>
  <si>
    <t>13.2</t>
  </si>
  <si>
    <t>13.3</t>
  </si>
  <si>
    <t>13.4</t>
  </si>
  <si>
    <t>Sistema de alimentación local</t>
  </si>
  <si>
    <t>13.5</t>
  </si>
  <si>
    <t>Unidad de serv. permanente (baterías y rectif.)</t>
  </si>
  <si>
    <t>13.6</t>
  </si>
  <si>
    <t>Cables troncales de energía</t>
  </si>
  <si>
    <t>13.7</t>
  </si>
  <si>
    <t>13.8</t>
  </si>
  <si>
    <t>GTFS Y SISTEMA DE INFORMACION AL PASAJERO</t>
  </si>
  <si>
    <t>14.1</t>
  </si>
  <si>
    <t>14.2</t>
  </si>
  <si>
    <t>14.3</t>
  </si>
  <si>
    <t>14.4</t>
  </si>
  <si>
    <t>GTFS realtime: software y hardware</t>
  </si>
  <si>
    <t>14.5</t>
  </si>
  <si>
    <t>Ingeniería de Detalle SIAP</t>
  </si>
  <si>
    <t>14.6</t>
  </si>
  <si>
    <t>Equipamiento fijo SIAP</t>
  </si>
  <si>
    <t>14.7</t>
  </si>
  <si>
    <t>Pantallas LED 32" en terminales - Andenes y Vestíbulo COT</t>
  </si>
  <si>
    <t>14.8</t>
  </si>
  <si>
    <t>Pantallas LED 32" en estaciones intermedias - Andenes</t>
  </si>
  <si>
    <t>14.9</t>
  </si>
  <si>
    <t>Pantallas LED 32" en estaciones intermedias - Vestíbulos</t>
  </si>
  <si>
    <t>14.10</t>
  </si>
  <si>
    <t>Montaje y pruebas SIAP</t>
  </si>
  <si>
    <t>PRESTACIONES COMPLEMENTARIAS</t>
  </si>
  <si>
    <t>15.1</t>
  </si>
  <si>
    <t>Repuestos</t>
  </si>
  <si>
    <t>15.2</t>
  </si>
  <si>
    <t>Retiro y traslado de paneles de aislación acústica</t>
  </si>
  <si>
    <t>15.3</t>
  </si>
  <si>
    <t>Herramientas e instrumental</t>
  </si>
  <si>
    <t>INTERFACES</t>
  </si>
  <si>
    <t>16.1</t>
  </si>
  <si>
    <t>Ingeniería para Trenes Alstom 100</t>
  </si>
  <si>
    <t>16.2</t>
  </si>
  <si>
    <t>Ingeniería para Trenes Alstom 300</t>
  </si>
  <si>
    <t>16.3</t>
  </si>
  <si>
    <t>Ejecución de Interfaces en Trenes Alstom 100</t>
  </si>
  <si>
    <t>16.4</t>
  </si>
  <si>
    <t>Ejecución de Interfaces en Trenes Alstom 300</t>
  </si>
  <si>
    <t>Item que no puede ser cotizado en moneda extrenjera</t>
  </si>
  <si>
    <t>Las cantidades expresadas en N° son orientativas, pudiendo cambiarse de acuerdo al sistema ofertado</t>
  </si>
  <si>
    <t>No se aceptarán análisis de precios por capítulo. - Se deberá presentar un análisis de precios unitarios para cada ítem de la presente planilla de cotización</t>
  </si>
  <si>
    <t>Los análisis de precios de los ítems con unidad Gl deberán ser desagregados en la totalidad de sus componentes conforme lo establecido en el PCP</t>
  </si>
  <si>
    <t>4A</t>
  </si>
  <si>
    <t>ALTERNATIVA DISPOSITIVO MOVIL DE APOYO A LA CIRCULACIÓN (DMAC) (*)</t>
  </si>
  <si>
    <t>4A.1</t>
  </si>
  <si>
    <t>4A.2</t>
  </si>
  <si>
    <t>4A.3</t>
  </si>
  <si>
    <t>4A.4</t>
  </si>
  <si>
    <t>Dispositivos Móviles (DMAC)</t>
  </si>
  <si>
    <t>4A.5</t>
  </si>
  <si>
    <t>Montaje de Dispositivos Móviles (DMAC)</t>
  </si>
  <si>
    <t>4A.6</t>
  </si>
  <si>
    <t>ANEXO I: PLANILLA DE COTIZACIÓN - RESUMEN</t>
  </si>
  <si>
    <t xml:space="preserve">PRECIO $ (ARS) </t>
  </si>
  <si>
    <t xml:space="preserve">PRECIO (USD) </t>
  </si>
  <si>
    <t xml:space="preserve">PRECIO (EUROS) </t>
  </si>
  <si>
    <t>13.4.1</t>
  </si>
  <si>
    <t>TOTAL (1+2)</t>
  </si>
  <si>
    <t>SUB TOTAL (1)</t>
  </si>
  <si>
    <t xml:space="preserve">SUB TOTAL (1) </t>
  </si>
  <si>
    <t>Provisión de Celdas de media tensión tipo NXPLUS C - Condición DAP incoterm 2010 - Suma Fija (2)</t>
  </si>
  <si>
    <t>(*) Cotización Optativa  
El monto cotizado en el Capítulo 4A debe coincidir con lo ofertado en el Capítulo 4.
En caso de discrepancias entre el total cotizado en el Capítulo 4A y el total del Capítulo 4, SBASE adoptará como correcto el valor presentado en el Capítulo 4. 
En caso de adjudicación, se solictará la presentación de los Ítems 4A.1 al 4A.6 corregidos de tal manera que la suma de los ítems totalice lo cotizado en el Capítulo 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</si>
</sst>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2]* #,##0.00_-;\-[$€-2]* #,##0.00_-;_-[$€-2]* &quot;-&quot;??_-"/>
    <numFmt numFmtId="167" formatCode="0.00000000"/>
    <numFmt numFmtId="168" formatCode="_-* #,##0\ &quot;F&quot;_-;\-* #,##0\ &quot;F&quot;_-;_-* &quot;-&quot;\ &quot;F&quot;_-;_-@_-"/>
    <numFmt numFmtId="169" formatCode="_-* #,##0.00\ &quot;F&quot;_-;\-* #,##0.00\ &quot;F&quot;_-;_-* &quot;-&quot;??\ &quot;F&quot;_-;_-@_-"/>
    <numFmt numFmtId="170" formatCode="&quot;£&quot;#,##0;[Red]\-&quot;£&quot;#,##0"/>
    <numFmt numFmtId="171" formatCode="&quot;£&quot;#,##0.00;[Red]\-&quot;£&quot;#,##0.00"/>
    <numFmt numFmtId="172" formatCode="_-* #,##0\ &quot;DM&quot;_-;\-* #,##0\ &quot;DM&quot;_-;_-* &quot;-&quot;\ &quot;DM&quot;_-;_-@_-"/>
    <numFmt numFmtId="173" formatCode="_-* #,##0.00\ &quot;DM&quot;_-;\-* #,##0.00\ &quot;DM&quot;_-;_-* &quot;-&quot;??\ &quot;DM&quot;_-;_-@_-"/>
    <numFmt numFmtId="174" formatCode="&quot;HMA= &quot;0.00"/>
    <numFmt numFmtId="175" formatCode="&quot;KG  = &quot;0.0\ %"/>
    <numFmt numFmtId="176" formatCode="&quot;TH= &quot;0.00"/>
    <numFmt numFmtId="177" formatCode="0.0000000%"/>
    <numFmt numFmtId="178" formatCode="#,##0.0_);[Red]\(#,##0.0\)"/>
    <numFmt numFmtId="179" formatCode="_ &quot;$&quot;\ * #,##0_ ;_ &quot;$&quot;\ * \-#,##0_ ;_ &quot;$&quot;\ * &quot;-&quot;??_ ;_ @_ "/>
    <numFmt numFmtId="180" formatCode="_ * #,##0_ ;_ * \-#,##0_ ;_ * &quot;-&quot;??_ ;_ @_ "/>
    <numFmt numFmtId="181" formatCode="_ * #,##0.0000_ ;_ * \-#,##0.0000_ ;_ * &quot;-&quot;??_ ;_ @_ "/>
  </numFmts>
  <fonts count="33">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MS Sans Serif"/>
      <family val="2"/>
    </font>
    <font>
      <sz val="6"/>
      <name val="bodoni"/>
    </font>
    <font>
      <b/>
      <sz val="6"/>
      <color indexed="9"/>
      <name val="bodoni"/>
    </font>
    <font>
      <sz val="10"/>
      <name val="MS Sans Serif"/>
      <family val="2"/>
    </font>
    <font>
      <sz val="8"/>
      <color indexed="12"/>
      <name val="Arial"/>
      <family val="2"/>
    </font>
    <font>
      <sz val="8"/>
      <color indexed="18"/>
      <name val="Arial"/>
      <family val="2"/>
    </font>
    <font>
      <b/>
      <sz val="9"/>
      <color indexed="10"/>
      <name val="Arial"/>
      <family val="2"/>
    </font>
    <font>
      <sz val="10"/>
      <color indexed="10"/>
      <name val="Arial"/>
      <family val="2"/>
    </font>
    <font>
      <sz val="10"/>
      <name val="Courier"/>
      <family val="3"/>
    </font>
    <font>
      <sz val="10"/>
      <name val="FuturaA Bk BT"/>
    </font>
    <font>
      <sz val="8"/>
      <color indexed="10"/>
      <name val="Arial"/>
      <family val="2"/>
    </font>
    <font>
      <b/>
      <i/>
      <sz val="12"/>
      <color indexed="10"/>
      <name val="Times New Roman"/>
      <family val="1"/>
    </font>
    <font>
      <sz val="8"/>
      <color indexed="24"/>
      <name val="Arial"/>
      <family val="2"/>
    </font>
    <font>
      <sz val="8"/>
      <color indexed="14"/>
      <name val="Arial"/>
      <family val="2"/>
    </font>
    <font>
      <sz val="10"/>
      <color indexed="8"/>
      <name val="Arial"/>
      <family val="2"/>
    </font>
    <font>
      <sz val="8"/>
      <name val="Calibri"/>
      <family val="2"/>
      <scheme val="minor"/>
    </font>
    <font>
      <sz val="10"/>
      <name val="Calibri"/>
      <family val="2"/>
      <scheme val="minor"/>
    </font>
    <font>
      <sz val="11"/>
      <color theme="1"/>
      <name val="Arial"/>
      <family val="2"/>
    </font>
    <font>
      <b/>
      <sz val="12"/>
      <name val="Arial"/>
      <family val="2"/>
    </font>
    <font>
      <b/>
      <sz val="9"/>
      <name val="Arial"/>
      <family val="2"/>
    </font>
    <font>
      <b/>
      <sz val="8"/>
      <name val="Arial"/>
      <family val="2"/>
    </font>
    <font>
      <b/>
      <sz val="10"/>
      <name val="Arial"/>
      <family val="2"/>
    </font>
    <font>
      <b/>
      <sz val="10"/>
      <color rgb="FF00B050"/>
      <name val="Arial"/>
      <family val="2"/>
    </font>
    <font>
      <b/>
      <i/>
      <sz val="10"/>
      <color rgb="FF00B050"/>
      <name val="Arial"/>
      <family val="2"/>
    </font>
    <font>
      <i/>
      <sz val="10"/>
      <color indexed="8"/>
      <name val="Arial"/>
      <family val="2"/>
    </font>
    <font>
      <b/>
      <sz val="11"/>
      <name val="Arial"/>
      <family val="2"/>
    </font>
    <font>
      <sz val="10"/>
      <color rgb="FF00B050"/>
      <name val="Arial"/>
      <family val="2"/>
    </font>
    <font>
      <sz val="9"/>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37"/>
        <bgColor indexed="64"/>
      </patternFill>
    </fill>
    <fill>
      <patternFill patternType="solid">
        <fgColor indexed="22"/>
      </patternFill>
    </fill>
    <fill>
      <patternFill patternType="solid">
        <fgColor indexed="65"/>
        <bgColor indexed="64"/>
      </patternFill>
    </fill>
    <fill>
      <patternFill patternType="lightUp"/>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63">
    <border>
      <left/>
      <right/>
      <top/>
      <bottom/>
      <diagonal/>
    </border>
    <border>
      <left style="thin">
        <color indexed="8"/>
      </left>
      <right style="thin">
        <color indexed="8"/>
      </right>
      <top/>
      <bottom/>
      <diagonal/>
    </border>
    <border>
      <left/>
      <right/>
      <top style="hair">
        <color indexed="22"/>
      </top>
      <bottom style="hair">
        <color indexed="22"/>
      </bottom>
      <diagonal/>
    </border>
    <border>
      <left/>
      <right style="thin">
        <color indexed="64"/>
      </right>
      <top style="thin">
        <color indexed="64"/>
      </top>
      <bottom style="thick">
        <color indexed="25"/>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dashed">
        <color indexed="64"/>
      </top>
      <bottom style="dashed">
        <color indexed="64"/>
      </bottom>
      <diagonal/>
    </border>
    <border>
      <left/>
      <right/>
      <top style="thin">
        <color indexed="23"/>
      </top>
      <bottom style="hair">
        <color indexed="22"/>
      </bottom>
      <diagonal/>
    </border>
    <border>
      <left/>
      <right/>
      <top style="hair">
        <color indexed="22"/>
      </top>
      <bottom style="thin">
        <color indexed="23"/>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s>
  <cellStyleXfs count="53">
    <xf numFmtId="0" fontId="0" fillId="0" borderId="0"/>
    <xf numFmtId="43" fontId="1" fillId="0" borderId="0" applyFont="0" applyFill="0" applyBorder="0" applyAlignment="0" applyProtection="0"/>
    <xf numFmtId="0" fontId="2" fillId="0" borderId="0"/>
    <xf numFmtId="3" fontId="5" fillId="0" borderId="1"/>
    <xf numFmtId="3" fontId="6" fillId="2" borderId="0"/>
    <xf numFmtId="3" fontId="6" fillId="3" borderId="0"/>
    <xf numFmtId="3" fontId="7" fillId="4" borderId="0" applyNumberFormat="0" applyBorder="0">
      <alignment horizontal="center" vertical="center" wrapText="1"/>
    </xf>
    <xf numFmtId="40"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4" fontId="6" fillId="0" borderId="0">
      <protection locked="0"/>
    </xf>
    <xf numFmtId="176" fontId="6" fillId="0" borderId="0">
      <protection locked="0"/>
    </xf>
    <xf numFmtId="178" fontId="4" fillId="0" borderId="0" applyFont="0" applyFill="0" applyBorder="0" applyAlignment="0" applyProtection="0"/>
    <xf numFmtId="167" fontId="4" fillId="0" borderId="0" applyFont="0" applyFill="0" applyBorder="0" applyAlignment="0" applyProtection="0"/>
    <xf numFmtId="43" fontId="4" fillId="0" borderId="2"/>
    <xf numFmtId="0" fontId="3" fillId="0" borderId="0"/>
    <xf numFmtId="166" fontId="3" fillId="0" borderId="0" applyFont="0" applyFill="0" applyBorder="0" applyAlignment="0" applyProtection="0"/>
    <xf numFmtId="2" fontId="9" fillId="0" borderId="0" applyNumberFormat="0">
      <alignment vertical="center"/>
      <protection locked="0"/>
    </xf>
    <xf numFmtId="1" fontId="4" fillId="0" borderId="3" applyNumberFormat="0" applyFont="0" applyFill="0" applyAlignment="0" applyProtection="0">
      <alignment vertical="center"/>
      <protection locked="0"/>
    </xf>
    <xf numFmtId="1" fontId="10" fillId="6" borderId="4" applyProtection="0">
      <alignment horizontal="left" vertical="center"/>
    </xf>
    <xf numFmtId="1" fontId="11" fillId="0" borderId="5">
      <alignment horizontal="right" vertical="center"/>
      <protection locked="0"/>
    </xf>
    <xf numFmtId="0" fontId="12" fillId="0" borderId="2" applyBorder="0">
      <alignment horizontal="center"/>
    </xf>
    <xf numFmtId="0" fontId="13" fillId="0" borderId="0"/>
    <xf numFmtId="164" fontId="14" fillId="0" borderId="0" applyFont="0" applyFill="0" applyBorder="0" applyAlignment="0" applyProtection="0"/>
    <xf numFmtId="165" fontId="14" fillId="0" borderId="0" applyFont="0" applyFill="0" applyBorder="0" applyAlignment="0" applyProtection="0"/>
    <xf numFmtId="177" fontId="8" fillId="0" borderId="0" applyFont="0" applyFill="0" applyBorder="0" applyAlignment="0" applyProtection="0"/>
    <xf numFmtId="175" fontId="6" fillId="0" borderId="0" applyFont="0" applyFill="0" applyBorder="0" applyAlignment="0" applyProtection="0"/>
    <xf numFmtId="1" fontId="15" fillId="0" borderId="4">
      <alignment horizontal="left" vertical="center"/>
      <protection locked="0"/>
    </xf>
    <xf numFmtId="0" fontId="3" fillId="0" borderId="0"/>
    <xf numFmtId="2" fontId="4" fillId="0" borderId="0">
      <alignment vertical="center"/>
      <protection locked="0"/>
    </xf>
    <xf numFmtId="174" fontId="6" fillId="0" borderId="0">
      <protection locked="0"/>
    </xf>
    <xf numFmtId="43" fontId="4" fillId="0" borderId="2" applyFill="0" applyBorder="0" applyAlignment="0" applyProtection="0"/>
    <xf numFmtId="174" fontId="6" fillId="0" borderId="0">
      <protection locked="0"/>
    </xf>
    <xf numFmtId="174" fontId="6" fillId="0" borderId="0">
      <protection locked="0"/>
    </xf>
    <xf numFmtId="0" fontId="8" fillId="0" borderId="6"/>
    <xf numFmtId="0" fontId="16" fillId="5" borderId="7">
      <alignment horizontal="center"/>
    </xf>
    <xf numFmtId="1" fontId="17" fillId="0" borderId="8">
      <alignment horizontal="right" vertical="center"/>
      <protection locked="0"/>
    </xf>
    <xf numFmtId="0" fontId="3" fillId="0" borderId="0"/>
    <xf numFmtId="2" fontId="18" fillId="0" borderId="4">
      <alignment vertical="center"/>
      <protection locked="0"/>
    </xf>
    <xf numFmtId="43" fontId="4" fillId="0" borderId="9" applyNumberFormat="0"/>
    <xf numFmtId="43" fontId="4" fillId="0" borderId="10"/>
    <xf numFmtId="174" fontId="6" fillId="0" borderId="0">
      <protection locked="0"/>
    </xf>
    <xf numFmtId="174" fontId="6" fillId="0" borderId="0">
      <protection locked="0"/>
    </xf>
    <xf numFmtId="174" fontId="6" fillId="0" borderId="11">
      <protection locked="0"/>
    </xf>
    <xf numFmtId="168" fontId="3"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9" fillId="0" borderId="0"/>
    <xf numFmtId="0" fontId="3" fillId="0" borderId="0"/>
    <xf numFmtId="9" fontId="3" fillId="0" borderId="0" applyFont="0" applyFill="0" applyBorder="0" applyAlignment="0" applyProtection="0"/>
  </cellStyleXfs>
  <cellXfs count="206">
    <xf numFmtId="0" fontId="0" fillId="0" borderId="0" xfId="0"/>
    <xf numFmtId="0" fontId="22" fillId="0" borderId="0" xfId="0" applyFont="1"/>
    <xf numFmtId="0" fontId="23" fillId="0" borderId="0" xfId="2" applyFont="1" applyBorder="1" applyAlignment="1">
      <alignment horizontal="left" vertical="center"/>
    </xf>
    <xf numFmtId="0" fontId="4" fillId="0" borderId="0" xfId="2" applyFont="1" applyBorder="1" applyAlignment="1">
      <alignment vertical="center"/>
    </xf>
    <xf numFmtId="0" fontId="4" fillId="0" borderId="0" xfId="2" applyFont="1" applyBorder="1" applyAlignment="1">
      <alignment horizontal="center" vertical="center"/>
    </xf>
    <xf numFmtId="3" fontId="4" fillId="0" borderId="0" xfId="2" applyNumberFormat="1" applyFont="1" applyBorder="1" applyAlignment="1">
      <alignment vertical="center"/>
    </xf>
    <xf numFmtId="181" fontId="3" fillId="0" borderId="0" xfId="49" applyNumberFormat="1" applyFont="1" applyAlignment="1">
      <alignment vertical="center"/>
    </xf>
    <xf numFmtId="180" fontId="3" fillId="0" borderId="0" xfId="2" applyNumberFormat="1" applyFont="1" applyAlignment="1">
      <alignment vertical="center"/>
    </xf>
    <xf numFmtId="0" fontId="3" fillId="0" borderId="0" xfId="2" applyFont="1"/>
    <xf numFmtId="180" fontId="3" fillId="0" borderId="0" xfId="49" applyNumberFormat="1" applyFont="1" applyAlignment="1">
      <alignment vertical="center"/>
    </xf>
    <xf numFmtId="0" fontId="23" fillId="0" borderId="0" xfId="2" quotePrefix="1" applyFont="1" applyBorder="1" applyAlignment="1">
      <alignment horizontal="left" vertical="center"/>
    </xf>
    <xf numFmtId="0" fontId="25" fillId="0" borderId="40" xfId="2" applyFont="1" applyBorder="1" applyAlignment="1">
      <alignment horizontal="center" vertical="center"/>
    </xf>
    <xf numFmtId="0" fontId="25" fillId="0" borderId="15" xfId="2" applyFont="1" applyBorder="1" applyAlignment="1">
      <alignment horizontal="left" vertical="center"/>
    </xf>
    <xf numFmtId="0" fontId="25" fillId="0" borderId="16" xfId="2" applyFont="1" applyBorder="1" applyAlignment="1">
      <alignment horizontal="left" vertical="center"/>
    </xf>
    <xf numFmtId="0" fontId="25" fillId="0" borderId="41" xfId="2" applyFont="1" applyBorder="1" applyAlignment="1">
      <alignment horizontal="left" vertical="center"/>
    </xf>
    <xf numFmtId="3" fontId="4" fillId="0" borderId="23" xfId="2" applyNumberFormat="1" applyFont="1" applyFill="1" applyBorder="1" applyAlignment="1">
      <alignment vertical="center"/>
    </xf>
    <xf numFmtId="0" fontId="4" fillId="0" borderId="38" xfId="2" applyFont="1" applyBorder="1" applyAlignment="1">
      <alignment horizontal="center" vertical="center"/>
    </xf>
    <xf numFmtId="0" fontId="4" fillId="0" borderId="18" xfId="2" applyFont="1" applyBorder="1" applyAlignment="1">
      <alignment vertical="center"/>
    </xf>
    <xf numFmtId="0" fontId="4" fillId="0" borderId="12" xfId="2" applyFont="1" applyBorder="1" applyAlignment="1">
      <alignment horizontal="center" vertical="center"/>
    </xf>
    <xf numFmtId="0" fontId="4" fillId="0" borderId="42" xfId="2" applyFont="1" applyBorder="1" applyAlignment="1">
      <alignment horizontal="center" vertical="center"/>
    </xf>
    <xf numFmtId="3" fontId="4" fillId="7" borderId="18" xfId="2" applyNumberFormat="1" applyFont="1" applyFill="1" applyBorder="1" applyAlignment="1">
      <alignment vertical="center"/>
    </xf>
    <xf numFmtId="180" fontId="4" fillId="7" borderId="19" xfId="49" applyNumberFormat="1" applyFont="1" applyFill="1" applyBorder="1" applyAlignment="1">
      <alignment vertical="center"/>
    </xf>
    <xf numFmtId="43" fontId="4" fillId="7" borderId="19" xfId="49" applyFont="1" applyFill="1" applyBorder="1" applyAlignment="1">
      <alignment vertical="center"/>
    </xf>
    <xf numFmtId="0" fontId="4" fillId="0" borderId="32" xfId="2" applyFont="1" applyBorder="1" applyAlignment="1">
      <alignment horizontal="center" vertical="center"/>
    </xf>
    <xf numFmtId="0" fontId="4" fillId="0" borderId="20" xfId="2" applyFont="1" applyBorder="1" applyAlignment="1">
      <alignment vertical="center"/>
    </xf>
    <xf numFmtId="0" fontId="4" fillId="0" borderId="21" xfId="2" applyFont="1" applyBorder="1" applyAlignment="1">
      <alignment horizontal="center" vertical="center"/>
    </xf>
    <xf numFmtId="0" fontId="4" fillId="0" borderId="43" xfId="2" applyFont="1" applyBorder="1" applyAlignment="1">
      <alignment horizontal="center" vertical="center"/>
    </xf>
    <xf numFmtId="3" fontId="4" fillId="7" borderId="20" xfId="2" applyNumberFormat="1" applyFont="1" applyFill="1" applyBorder="1" applyAlignment="1">
      <alignment vertical="center"/>
    </xf>
    <xf numFmtId="180" fontId="4" fillId="7" borderId="22" xfId="49" applyNumberFormat="1" applyFont="1" applyFill="1" applyBorder="1" applyAlignment="1">
      <alignment vertical="center"/>
    </xf>
    <xf numFmtId="43" fontId="4" fillId="7" borderId="22" xfId="49" applyFont="1" applyFill="1" applyBorder="1" applyAlignment="1">
      <alignment vertical="center"/>
    </xf>
    <xf numFmtId="0" fontId="25" fillId="0" borderId="31" xfId="2" applyFont="1" applyBorder="1" applyAlignment="1">
      <alignment horizontal="center" vertical="center"/>
    </xf>
    <xf numFmtId="3" fontId="4" fillId="0" borderId="15" xfId="2" applyNumberFormat="1" applyFont="1" applyFill="1" applyBorder="1" applyAlignment="1">
      <alignment vertical="center"/>
    </xf>
    <xf numFmtId="43" fontId="4" fillId="8" borderId="17" xfId="49" applyFont="1" applyFill="1" applyBorder="1" applyAlignment="1">
      <alignment vertical="center"/>
    </xf>
    <xf numFmtId="3" fontId="4" fillId="0" borderId="18" xfId="2" applyNumberFormat="1" applyFont="1" applyFill="1" applyBorder="1" applyAlignment="1">
      <alignment vertical="center"/>
    </xf>
    <xf numFmtId="180" fontId="4" fillId="0" borderId="19" xfId="49" applyNumberFormat="1" applyFont="1" applyFill="1" applyBorder="1" applyAlignment="1">
      <alignment vertical="center"/>
    </xf>
    <xf numFmtId="43" fontId="4" fillId="0" borderId="19" xfId="49" applyFont="1" applyFill="1" applyBorder="1" applyAlignment="1">
      <alignment vertical="center"/>
    </xf>
    <xf numFmtId="0" fontId="4" fillId="0" borderId="42" xfId="2" applyFont="1" applyFill="1" applyBorder="1" applyAlignment="1">
      <alignment horizontal="center" vertical="center"/>
    </xf>
    <xf numFmtId="0" fontId="4" fillId="0" borderId="39" xfId="2" applyFont="1" applyBorder="1" applyAlignment="1">
      <alignment horizontal="center" vertical="center"/>
    </xf>
    <xf numFmtId="3" fontId="4" fillId="7" borderId="13" xfId="2" applyNumberFormat="1" applyFont="1" applyFill="1" applyBorder="1" applyAlignment="1">
      <alignment vertical="center"/>
    </xf>
    <xf numFmtId="180" fontId="4" fillId="7" borderId="14" xfId="49" applyNumberFormat="1" applyFont="1" applyFill="1" applyBorder="1" applyAlignment="1">
      <alignment vertical="center"/>
    </xf>
    <xf numFmtId="43" fontId="4" fillId="7" borderId="14" xfId="49" applyFont="1" applyFill="1" applyBorder="1" applyAlignment="1">
      <alignment vertical="center"/>
    </xf>
    <xf numFmtId="0" fontId="4" fillId="0" borderId="18" xfId="2" applyFont="1" applyFill="1" applyBorder="1" applyAlignment="1">
      <alignment vertical="center"/>
    </xf>
    <xf numFmtId="0" fontId="4" fillId="0" borderId="12" xfId="2" applyFont="1" applyFill="1" applyBorder="1" applyAlignment="1">
      <alignment horizontal="center" vertical="center"/>
    </xf>
    <xf numFmtId="0" fontId="3" fillId="0" borderId="0" xfId="2" applyFont="1" applyFill="1" applyAlignment="1">
      <alignment vertical="center"/>
    </xf>
    <xf numFmtId="0" fontId="25" fillId="0" borderId="15" xfId="2" applyFont="1" applyFill="1" applyBorder="1" applyAlignment="1">
      <alignment horizontal="left" vertical="center"/>
    </xf>
    <xf numFmtId="0" fontId="25" fillId="0" borderId="16" xfId="2" applyFont="1" applyFill="1" applyBorder="1" applyAlignment="1">
      <alignment horizontal="left" vertical="center"/>
    </xf>
    <xf numFmtId="0" fontId="25" fillId="0" borderId="41" xfId="2" applyFont="1" applyFill="1" applyBorder="1" applyAlignment="1">
      <alignment horizontal="left" vertical="center"/>
    </xf>
    <xf numFmtId="3" fontId="4" fillId="0" borderId="33" xfId="2" applyNumberFormat="1" applyFont="1" applyFill="1" applyBorder="1" applyAlignment="1">
      <alignment vertical="center"/>
    </xf>
    <xf numFmtId="0" fontId="4" fillId="0" borderId="38"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12" xfId="2" applyFont="1" applyFill="1" applyBorder="1" applyAlignment="1">
      <alignment horizontal="center" vertical="center" wrapText="1"/>
    </xf>
    <xf numFmtId="0" fontId="4" fillId="0" borderId="20" xfId="2" applyFont="1" applyFill="1" applyBorder="1" applyAlignment="1">
      <alignment vertical="center"/>
    </xf>
    <xf numFmtId="0" fontId="4" fillId="0" borderId="21" xfId="2" applyFont="1" applyFill="1" applyBorder="1" applyAlignment="1">
      <alignment horizontal="center" vertical="center"/>
    </xf>
    <xf numFmtId="180" fontId="4" fillId="0" borderId="28" xfId="49" applyNumberFormat="1" applyFont="1" applyFill="1" applyBorder="1" applyAlignment="1">
      <alignment vertical="center"/>
    </xf>
    <xf numFmtId="43" fontId="4" fillId="0" borderId="28" xfId="49" applyFont="1" applyFill="1" applyBorder="1" applyAlignment="1">
      <alignment vertical="center"/>
    </xf>
    <xf numFmtId="0" fontId="3" fillId="0" borderId="15" xfId="2" applyFont="1" applyBorder="1" applyAlignment="1">
      <alignment vertical="center"/>
    </xf>
    <xf numFmtId="180" fontId="4" fillId="0" borderId="19" xfId="49" applyNumberFormat="1" applyFont="1" applyBorder="1" applyAlignment="1">
      <alignment vertical="center"/>
    </xf>
    <xf numFmtId="0" fontId="4" fillId="0" borderId="13" xfId="2" applyFont="1" applyFill="1" applyBorder="1" applyAlignment="1">
      <alignment vertical="center"/>
    </xf>
    <xf numFmtId="0" fontId="4" fillId="0" borderId="45" xfId="2" applyFont="1" applyFill="1" applyBorder="1" applyAlignment="1">
      <alignment horizontal="center" vertical="center"/>
    </xf>
    <xf numFmtId="0" fontId="4" fillId="0" borderId="46" xfId="2" applyFont="1" applyFill="1" applyBorder="1" applyAlignment="1">
      <alignment horizontal="center" vertical="center"/>
    </xf>
    <xf numFmtId="0" fontId="3" fillId="0" borderId="33" xfId="2" applyFont="1" applyBorder="1" applyAlignment="1">
      <alignment vertical="center"/>
    </xf>
    <xf numFmtId="3" fontId="4" fillId="0" borderId="20" xfId="2" applyNumberFormat="1" applyFont="1" applyFill="1" applyBorder="1" applyAlignment="1">
      <alignment vertical="center"/>
    </xf>
    <xf numFmtId="180" fontId="4" fillId="0" borderId="22" xfId="49" applyNumberFormat="1" applyFont="1" applyBorder="1" applyAlignment="1">
      <alignment vertical="center"/>
    </xf>
    <xf numFmtId="43" fontId="4" fillId="0" borderId="29" xfId="49" applyFont="1" applyFill="1" applyBorder="1" applyAlignment="1">
      <alignment vertical="center"/>
    </xf>
    <xf numFmtId="0" fontId="25" fillId="0" borderId="23" xfId="2" applyFont="1" applyBorder="1" applyAlignment="1">
      <alignment horizontal="left" vertical="center"/>
    </xf>
    <xf numFmtId="0" fontId="25" fillId="0" borderId="36" xfId="2" applyFont="1" applyBorder="1" applyAlignment="1">
      <alignment horizontal="left" vertical="center"/>
    </xf>
    <xf numFmtId="0" fontId="25" fillId="0" borderId="47" xfId="2" applyFont="1" applyBorder="1" applyAlignment="1">
      <alignment horizontal="left" vertical="center"/>
    </xf>
    <xf numFmtId="179" fontId="3" fillId="0" borderId="26" xfId="2" applyNumberFormat="1" applyFont="1" applyBorder="1" applyAlignment="1">
      <alignment vertical="center"/>
    </xf>
    <xf numFmtId="43" fontId="4" fillId="0" borderId="19" xfId="49" applyFont="1" applyBorder="1" applyAlignment="1">
      <alignment vertical="center"/>
    </xf>
    <xf numFmtId="44" fontId="3" fillId="0" borderId="0" xfId="48" applyFont="1" applyFill="1" applyAlignment="1">
      <alignment vertical="center"/>
    </xf>
    <xf numFmtId="43" fontId="3" fillId="0" borderId="0" xfId="49" applyFont="1" applyFill="1" applyAlignment="1">
      <alignment vertical="center"/>
    </xf>
    <xf numFmtId="3" fontId="3" fillId="0" borderId="0" xfId="2" applyNumberFormat="1" applyFont="1" applyFill="1" applyAlignment="1">
      <alignment vertical="center"/>
    </xf>
    <xf numFmtId="0" fontId="3" fillId="0" borderId="0" xfId="2" applyFont="1" applyFill="1" applyAlignment="1">
      <alignment horizontal="center" vertical="center"/>
    </xf>
    <xf numFmtId="180" fontId="3" fillId="0" borderId="0" xfId="2" applyNumberFormat="1" applyFont="1" applyFill="1" applyAlignment="1">
      <alignment vertical="center"/>
    </xf>
    <xf numFmtId="0" fontId="3" fillId="0" borderId="0" xfId="2" applyFont="1" applyBorder="1" applyAlignment="1">
      <alignment vertical="center"/>
    </xf>
    <xf numFmtId="3" fontId="4" fillId="7" borderId="24" xfId="2" applyNumberFormat="1" applyFont="1" applyFill="1" applyBorder="1" applyAlignment="1">
      <alignment vertical="center"/>
    </xf>
    <xf numFmtId="180" fontId="26" fillId="0" borderId="0" xfId="49" applyNumberFormat="1" applyFont="1" applyFill="1" applyBorder="1" applyAlignment="1">
      <alignment vertical="center"/>
    </xf>
    <xf numFmtId="0" fontId="3" fillId="0" borderId="0" xfId="2" applyFont="1" applyFill="1" applyBorder="1" applyAlignment="1">
      <alignment vertical="center"/>
    </xf>
    <xf numFmtId="44" fontId="26" fillId="0" borderId="0" xfId="48" applyFont="1" applyAlignment="1">
      <alignment vertical="center"/>
    </xf>
    <xf numFmtId="180" fontId="27" fillId="0" borderId="0" xfId="49" applyNumberFormat="1" applyFont="1" applyFill="1" applyBorder="1" applyAlignment="1">
      <alignment vertical="center"/>
    </xf>
    <xf numFmtId="0" fontId="3" fillId="0" borderId="0" xfId="2" applyFont="1" applyAlignment="1">
      <alignment vertical="center"/>
    </xf>
    <xf numFmtId="4" fontId="28" fillId="0" borderId="0" xfId="50" applyNumberFormat="1" applyFont="1" applyAlignment="1">
      <alignment horizontal="center" vertical="center"/>
    </xf>
    <xf numFmtId="14" fontId="29" fillId="0" borderId="0" xfId="50" applyNumberFormat="1" applyFont="1" applyAlignment="1">
      <alignment horizontal="center" vertical="center"/>
    </xf>
    <xf numFmtId="43" fontId="3" fillId="0" borderId="0" xfId="49" applyFont="1" applyAlignment="1">
      <alignment vertical="center"/>
    </xf>
    <xf numFmtId="43" fontId="3" fillId="0" borderId="0" xfId="49" applyFont="1" applyFill="1" applyBorder="1" applyAlignment="1">
      <alignment vertical="center"/>
    </xf>
    <xf numFmtId="0" fontId="3" fillId="0" borderId="0" xfId="2" applyFont="1" applyAlignment="1">
      <alignment vertical="center" wrapText="1"/>
    </xf>
    <xf numFmtId="3" fontId="3" fillId="0" borderId="0" xfId="2" applyNumberFormat="1" applyFont="1" applyAlignment="1">
      <alignment vertical="center"/>
    </xf>
    <xf numFmtId="0" fontId="24" fillId="10" borderId="50" xfId="2" applyFont="1" applyFill="1" applyBorder="1" applyAlignment="1">
      <alignment horizontal="center" vertical="center"/>
    </xf>
    <xf numFmtId="180" fontId="4" fillId="0" borderId="32" xfId="1" applyNumberFormat="1" applyFont="1" applyFill="1" applyBorder="1" applyAlignment="1">
      <alignment vertical="center"/>
    </xf>
    <xf numFmtId="3" fontId="24" fillId="10" borderId="20" xfId="2" applyNumberFormat="1" applyFont="1" applyFill="1" applyBorder="1" applyAlignment="1">
      <alignment horizontal="center" vertical="center"/>
    </xf>
    <xf numFmtId="0" fontId="24" fillId="10" borderId="52" xfId="2" applyFont="1" applyFill="1" applyBorder="1" applyAlignment="1">
      <alignment horizontal="center" vertical="center"/>
    </xf>
    <xf numFmtId="0" fontId="24" fillId="10" borderId="32" xfId="2" applyFont="1" applyFill="1" applyBorder="1" applyAlignment="1">
      <alignment horizontal="center" vertical="center"/>
    </xf>
    <xf numFmtId="0" fontId="24" fillId="10" borderId="49" xfId="2" applyFont="1" applyFill="1" applyBorder="1" applyAlignment="1">
      <alignment horizontal="center" vertical="center"/>
    </xf>
    <xf numFmtId="180" fontId="4" fillId="0" borderId="38" xfId="1" applyNumberFormat="1" applyFont="1" applyFill="1" applyBorder="1" applyAlignment="1">
      <alignment vertical="center"/>
    </xf>
    <xf numFmtId="180" fontId="4" fillId="0" borderId="19" xfId="1" applyNumberFormat="1" applyFont="1" applyFill="1" applyBorder="1" applyAlignment="1">
      <alignment vertical="center"/>
    </xf>
    <xf numFmtId="180" fontId="26" fillId="0" borderId="0" xfId="49" applyNumberFormat="1" applyFont="1" applyFill="1" applyBorder="1" applyAlignment="1">
      <alignment horizontal="center" vertical="center"/>
    </xf>
    <xf numFmtId="43" fontId="4" fillId="0" borderId="19" xfId="1" applyFont="1" applyFill="1" applyBorder="1" applyAlignment="1">
      <alignment vertical="center"/>
    </xf>
    <xf numFmtId="179" fontId="26" fillId="0" borderId="0" xfId="48" applyNumberFormat="1" applyFont="1" applyFill="1" applyBorder="1" applyAlignment="1">
      <alignment horizontal="center" vertical="center"/>
    </xf>
    <xf numFmtId="0" fontId="24" fillId="10" borderId="31" xfId="2" applyFont="1" applyFill="1" applyBorder="1" applyAlignment="1">
      <alignment horizontal="center" vertical="center"/>
    </xf>
    <xf numFmtId="0" fontId="24" fillId="10" borderId="53" xfId="2" applyFont="1" applyFill="1" applyBorder="1" applyAlignment="1">
      <alignment horizontal="center" vertical="center"/>
    </xf>
    <xf numFmtId="3" fontId="24" fillId="10" borderId="22" xfId="2" applyNumberFormat="1" applyFont="1" applyFill="1" applyBorder="1" applyAlignment="1">
      <alignment horizontal="center" vertical="center"/>
    </xf>
    <xf numFmtId="43" fontId="4" fillId="8" borderId="17" xfId="1" applyFont="1" applyFill="1" applyBorder="1" applyAlignment="1">
      <alignment vertical="center"/>
    </xf>
    <xf numFmtId="3" fontId="20" fillId="0" borderId="33" xfId="51" applyNumberFormat="1" applyFont="1" applyFill="1" applyBorder="1" applyAlignment="1">
      <alignment vertical="center"/>
    </xf>
    <xf numFmtId="3" fontId="20" fillId="7" borderId="18" xfId="51" applyNumberFormat="1" applyFont="1" applyFill="1" applyBorder="1" applyAlignment="1">
      <alignment vertical="center"/>
    </xf>
    <xf numFmtId="3" fontId="20" fillId="7" borderId="20" xfId="51" applyNumberFormat="1" applyFont="1" applyFill="1" applyBorder="1" applyAlignment="1">
      <alignment vertical="center"/>
    </xf>
    <xf numFmtId="3" fontId="20" fillId="0" borderId="15" xfId="51" applyNumberFormat="1" applyFont="1" applyFill="1" applyBorder="1" applyAlignment="1">
      <alignment vertical="center"/>
    </xf>
    <xf numFmtId="3" fontId="20" fillId="7" borderId="13" xfId="51" applyNumberFormat="1" applyFont="1" applyFill="1" applyBorder="1" applyAlignment="1">
      <alignment vertical="center"/>
    </xf>
    <xf numFmtId="0" fontId="21" fillId="0" borderId="15" xfId="51" applyFont="1" applyBorder="1" applyAlignment="1">
      <alignment vertical="center"/>
    </xf>
    <xf numFmtId="0" fontId="21" fillId="0" borderId="26" xfId="51" applyFont="1" applyBorder="1" applyAlignment="1">
      <alignment vertical="center"/>
    </xf>
    <xf numFmtId="180" fontId="4" fillId="9" borderId="25" xfId="49" applyNumberFormat="1" applyFont="1" applyFill="1" applyBorder="1" applyAlignment="1">
      <alignment vertical="center"/>
    </xf>
    <xf numFmtId="43" fontId="4" fillId="9" borderId="25" xfId="49" applyFont="1" applyFill="1" applyBorder="1" applyAlignment="1">
      <alignment vertical="center"/>
    </xf>
    <xf numFmtId="43" fontId="4" fillId="9" borderId="17" xfId="49" applyFont="1" applyFill="1" applyBorder="1" applyAlignment="1">
      <alignment vertical="center"/>
    </xf>
    <xf numFmtId="180" fontId="4" fillId="9" borderId="55" xfId="1" applyNumberFormat="1" applyFont="1" applyFill="1" applyBorder="1" applyAlignment="1">
      <alignment vertical="center"/>
    </xf>
    <xf numFmtId="43" fontId="4" fillId="9" borderId="34" xfId="49" applyFont="1" applyFill="1" applyBorder="1" applyAlignment="1">
      <alignment vertical="center"/>
    </xf>
    <xf numFmtId="180" fontId="4" fillId="9" borderId="34" xfId="49" applyNumberFormat="1" applyFont="1" applyFill="1" applyBorder="1" applyAlignment="1">
      <alignment vertical="center"/>
    </xf>
    <xf numFmtId="180" fontId="4" fillId="9" borderId="17" xfId="49" applyNumberFormat="1" applyFont="1" applyFill="1" applyBorder="1" applyAlignment="1">
      <alignment vertical="center"/>
    </xf>
    <xf numFmtId="180" fontId="4" fillId="9" borderId="44" xfId="49" applyNumberFormat="1" applyFont="1" applyFill="1" applyBorder="1" applyAlignment="1">
      <alignment vertical="center"/>
    </xf>
    <xf numFmtId="43" fontId="4" fillId="9" borderId="44" xfId="49" applyFont="1" applyFill="1" applyBorder="1" applyAlignment="1">
      <alignment vertical="center"/>
    </xf>
    <xf numFmtId="0" fontId="30" fillId="0" borderId="0" xfId="2" applyFont="1" applyBorder="1" applyAlignment="1">
      <alignment horizontal="left" vertical="center"/>
    </xf>
    <xf numFmtId="3" fontId="3" fillId="0" borderId="0" xfId="2" applyNumberFormat="1" applyFont="1" applyBorder="1" applyAlignment="1">
      <alignment vertical="center"/>
    </xf>
    <xf numFmtId="0" fontId="30" fillId="0" borderId="0" xfId="2" quotePrefix="1" applyFont="1" applyBorder="1" applyAlignment="1">
      <alignment horizontal="left" vertical="center"/>
    </xf>
    <xf numFmtId="0" fontId="26" fillId="0" borderId="0" xfId="2" quotePrefix="1" applyFont="1" applyBorder="1" applyAlignment="1">
      <alignment horizontal="left" vertical="center"/>
    </xf>
    <xf numFmtId="14" fontId="3" fillId="0" borderId="0" xfId="2" applyNumberFormat="1" applyFont="1" applyAlignment="1">
      <alignment vertical="center"/>
    </xf>
    <xf numFmtId="3" fontId="26" fillId="0" borderId="0" xfId="2" applyNumberFormat="1" applyFont="1" applyFill="1" applyBorder="1" applyAlignment="1">
      <alignment horizontal="center" vertical="center" wrapText="1"/>
    </xf>
    <xf numFmtId="180" fontId="27" fillId="0" borderId="0" xfId="49" applyNumberFormat="1" applyFont="1" applyAlignment="1">
      <alignment vertical="center"/>
    </xf>
    <xf numFmtId="0" fontId="31" fillId="0" borderId="0" xfId="2" applyFont="1" applyFill="1" applyAlignment="1">
      <alignment horizontal="right" vertical="center"/>
    </xf>
    <xf numFmtId="0" fontId="32" fillId="0" borderId="0" xfId="2" applyFont="1"/>
    <xf numFmtId="0" fontId="24" fillId="0" borderId="0" xfId="2" quotePrefix="1" applyFont="1" applyBorder="1" applyAlignment="1">
      <alignment horizontal="left" vertical="center"/>
    </xf>
    <xf numFmtId="0" fontId="24" fillId="10" borderId="30" xfId="2" applyFont="1" applyFill="1" applyBorder="1" applyAlignment="1">
      <alignment horizontal="center" vertical="center"/>
    </xf>
    <xf numFmtId="0" fontId="24" fillId="10" borderId="37" xfId="2" applyFont="1" applyFill="1" applyBorder="1" applyAlignment="1">
      <alignment horizontal="center" vertical="center"/>
    </xf>
    <xf numFmtId="3" fontId="24" fillId="10" borderId="37" xfId="2" applyNumberFormat="1" applyFont="1" applyFill="1" applyBorder="1" applyAlignment="1">
      <alignment horizontal="center" vertical="center"/>
    </xf>
    <xf numFmtId="3" fontId="24" fillId="10" borderId="27" xfId="2" applyNumberFormat="1" applyFont="1" applyFill="1" applyBorder="1" applyAlignment="1">
      <alignment horizontal="center" vertical="center"/>
    </xf>
    <xf numFmtId="0" fontId="24" fillId="0" borderId="23" xfId="2" applyFont="1" applyBorder="1" applyAlignment="1">
      <alignment horizontal="center" vertical="center"/>
    </xf>
    <xf numFmtId="0" fontId="24" fillId="0" borderId="36" xfId="2" applyFont="1" applyBorder="1" applyAlignment="1">
      <alignment horizontal="left" vertical="center"/>
    </xf>
    <xf numFmtId="0" fontId="24" fillId="0" borderId="18" xfId="2" applyFont="1" applyBorder="1" applyAlignment="1">
      <alignment horizontal="center" vertical="center"/>
    </xf>
    <xf numFmtId="0" fontId="24" fillId="0" borderId="12" xfId="2" applyFont="1" applyBorder="1" applyAlignment="1">
      <alignment horizontal="left" vertical="center"/>
    </xf>
    <xf numFmtId="0" fontId="24" fillId="0" borderId="20" xfId="2" applyFont="1" applyBorder="1" applyAlignment="1">
      <alignment horizontal="center" vertical="center"/>
    </xf>
    <xf numFmtId="0" fontId="24" fillId="0" borderId="21" xfId="2" applyFont="1" applyBorder="1" applyAlignment="1">
      <alignment horizontal="left" vertical="center"/>
    </xf>
    <xf numFmtId="0" fontId="24" fillId="0" borderId="0" xfId="2" applyFont="1" applyBorder="1" applyAlignment="1">
      <alignment horizontal="center" vertical="center"/>
    </xf>
    <xf numFmtId="43" fontId="24" fillId="0" borderId="0" xfId="49" applyFont="1" applyBorder="1" applyAlignment="1">
      <alignment horizontal="center" vertical="center"/>
    </xf>
    <xf numFmtId="43" fontId="32" fillId="0" borderId="0" xfId="2" applyNumberFormat="1" applyFont="1" applyAlignment="1">
      <alignment vertical="center"/>
    </xf>
    <xf numFmtId="3" fontId="24" fillId="0" borderId="0" xfId="2" applyNumberFormat="1" applyFont="1" applyBorder="1" applyAlignment="1">
      <alignment horizontal="center" vertical="center"/>
    </xf>
    <xf numFmtId="43" fontId="32" fillId="0" borderId="0" xfId="49" applyFont="1" applyFill="1" applyBorder="1" applyAlignment="1">
      <alignment vertical="center"/>
    </xf>
    <xf numFmtId="0" fontId="24" fillId="0" borderId="30" xfId="2" applyFont="1" applyBorder="1" applyAlignment="1">
      <alignment horizontal="center" vertical="center"/>
    </xf>
    <xf numFmtId="0" fontId="24" fillId="0" borderId="30" xfId="2" applyFont="1" applyBorder="1" applyAlignment="1">
      <alignment horizontal="left" vertical="center"/>
    </xf>
    <xf numFmtId="44" fontId="24" fillId="0" borderId="37" xfId="48" applyFont="1" applyBorder="1" applyAlignment="1">
      <alignment horizontal="center" vertical="center"/>
    </xf>
    <xf numFmtId="3" fontId="4" fillId="0" borderId="59" xfId="2" applyNumberFormat="1" applyFont="1" applyFill="1" applyBorder="1" applyAlignment="1">
      <alignment vertical="center"/>
    </xf>
    <xf numFmtId="3" fontId="4" fillId="7" borderId="59" xfId="2" applyNumberFormat="1" applyFont="1" applyFill="1" applyBorder="1" applyAlignment="1">
      <alignment vertical="center"/>
    </xf>
    <xf numFmtId="3" fontId="4" fillId="7" borderId="60" xfId="2" applyNumberFormat="1" applyFont="1" applyFill="1" applyBorder="1" applyAlignment="1">
      <alignment vertical="center"/>
    </xf>
    <xf numFmtId="3" fontId="4" fillId="0" borderId="61" xfId="2" applyNumberFormat="1" applyFont="1" applyFill="1" applyBorder="1" applyAlignment="1">
      <alignment vertical="center"/>
    </xf>
    <xf numFmtId="179" fontId="4" fillId="8" borderId="15" xfId="48" applyNumberFormat="1" applyFont="1" applyFill="1" applyBorder="1" applyAlignment="1">
      <alignment vertical="center"/>
    </xf>
    <xf numFmtId="179" fontId="4" fillId="8" borderId="17" xfId="48" applyNumberFormat="1" applyFont="1" applyFill="1" applyBorder="1" applyAlignment="1">
      <alignment vertical="center"/>
    </xf>
    <xf numFmtId="179" fontId="4" fillId="0" borderId="18" xfId="48" applyNumberFormat="1" applyFont="1" applyFill="1" applyBorder="1" applyAlignment="1">
      <alignment vertical="center"/>
    </xf>
    <xf numFmtId="179" fontId="4" fillId="0" borderId="19" xfId="48" applyNumberFormat="1" applyFont="1" applyFill="1" applyBorder="1" applyAlignment="1">
      <alignment vertical="center"/>
    </xf>
    <xf numFmtId="179" fontId="4" fillId="0" borderId="20" xfId="48" applyNumberFormat="1" applyFont="1" applyFill="1" applyBorder="1" applyAlignment="1">
      <alignment vertical="center"/>
    </xf>
    <xf numFmtId="179" fontId="4" fillId="0" borderId="22" xfId="48" applyNumberFormat="1" applyFont="1" applyFill="1" applyBorder="1" applyAlignment="1">
      <alignment vertical="center"/>
    </xf>
    <xf numFmtId="179" fontId="4" fillId="9" borderId="40" xfId="48" applyNumberFormat="1" applyFont="1" applyFill="1" applyBorder="1" applyAlignment="1">
      <alignment vertical="center"/>
    </xf>
    <xf numFmtId="179" fontId="4" fillId="9" borderId="62" xfId="48" applyNumberFormat="1" applyFont="1" applyFill="1" applyBorder="1" applyAlignment="1">
      <alignment vertical="center"/>
    </xf>
    <xf numFmtId="179" fontId="4" fillId="0" borderId="38" xfId="48" applyNumberFormat="1" applyFont="1" applyFill="1" applyBorder="1" applyAlignment="1">
      <alignment vertical="center"/>
    </xf>
    <xf numFmtId="179" fontId="4" fillId="0" borderId="28" xfId="48" applyNumberFormat="1" applyFont="1" applyFill="1" applyBorder="1" applyAlignment="1">
      <alignment vertical="center"/>
    </xf>
    <xf numFmtId="179" fontId="20" fillId="9" borderId="31" xfId="48" applyNumberFormat="1" applyFont="1" applyFill="1" applyBorder="1" applyAlignment="1">
      <alignment vertical="center"/>
    </xf>
    <xf numFmtId="179" fontId="4" fillId="9" borderId="55" xfId="48" applyNumberFormat="1" applyFont="1" applyFill="1" applyBorder="1" applyAlignment="1">
      <alignment vertical="center"/>
    </xf>
    <xf numFmtId="179" fontId="4" fillId="9" borderId="28" xfId="48" applyNumberFormat="1" applyFont="1" applyFill="1" applyBorder="1" applyAlignment="1">
      <alignment vertical="center"/>
    </xf>
    <xf numFmtId="179" fontId="20" fillId="9" borderId="51" xfId="48" applyNumberFormat="1" applyFont="1" applyFill="1" applyBorder="1" applyAlignment="1">
      <alignment vertical="center"/>
    </xf>
    <xf numFmtId="179" fontId="4" fillId="9" borderId="54" xfId="48" applyNumberFormat="1" applyFont="1" applyFill="1" applyBorder="1" applyAlignment="1">
      <alignment vertical="center"/>
    </xf>
    <xf numFmtId="179" fontId="4" fillId="9" borderId="31" xfId="48" applyNumberFormat="1" applyFont="1" applyFill="1" applyBorder="1" applyAlignment="1">
      <alignment vertical="center"/>
    </xf>
    <xf numFmtId="179" fontId="4" fillId="0" borderId="32" xfId="48" applyNumberFormat="1" applyFont="1" applyFill="1" applyBorder="1" applyAlignment="1">
      <alignment vertical="center"/>
    </xf>
    <xf numFmtId="179" fontId="4" fillId="0" borderId="29" xfId="48" applyNumberFormat="1" applyFont="1" applyFill="1" applyBorder="1" applyAlignment="1">
      <alignment vertical="center"/>
    </xf>
    <xf numFmtId="43" fontId="24" fillId="0" borderId="36" xfId="1" applyFont="1" applyBorder="1" applyAlignment="1">
      <alignment horizontal="center" vertical="center"/>
    </xf>
    <xf numFmtId="43" fontId="24" fillId="10" borderId="37" xfId="1" applyFont="1" applyFill="1" applyBorder="1" applyAlignment="1">
      <alignment horizontal="center" vertical="center"/>
    </xf>
    <xf numFmtId="43" fontId="24" fillId="0" borderId="37" xfId="1" applyFont="1" applyBorder="1" applyAlignment="1">
      <alignment horizontal="left" vertical="center"/>
    </xf>
    <xf numFmtId="43" fontId="24" fillId="0" borderId="27" xfId="1" applyFont="1" applyBorder="1" applyAlignment="1">
      <alignment horizontal="left" vertical="center"/>
    </xf>
    <xf numFmtId="179" fontId="24" fillId="0" borderId="36" xfId="48" applyNumberFormat="1" applyFont="1" applyBorder="1" applyAlignment="1">
      <alignment horizontal="center" vertical="center"/>
    </xf>
    <xf numFmtId="179" fontId="24" fillId="10" borderId="37" xfId="48" applyNumberFormat="1" applyFont="1" applyFill="1" applyBorder="1" applyAlignment="1">
      <alignment horizontal="center" vertical="center"/>
    </xf>
    <xf numFmtId="3" fontId="4" fillId="0" borderId="48" xfId="2" applyNumberFormat="1" applyFont="1" applyFill="1" applyBorder="1" applyAlignment="1">
      <alignment vertical="center"/>
    </xf>
    <xf numFmtId="3" fontId="4" fillId="0" borderId="26" xfId="2" applyNumberFormat="1" applyFont="1" applyFill="1" applyBorder="1" applyAlignment="1">
      <alignment vertical="center"/>
    </xf>
    <xf numFmtId="0" fontId="3" fillId="0" borderId="0" xfId="2" applyFont="1" applyFill="1"/>
    <xf numFmtId="44" fontId="26" fillId="0" borderId="0" xfId="48" applyFont="1" applyFill="1" applyAlignment="1">
      <alignment vertical="center"/>
    </xf>
    <xf numFmtId="179" fontId="26" fillId="0" borderId="0" xfId="48" applyNumberFormat="1" applyFont="1" applyFill="1" applyAlignment="1">
      <alignment vertical="center"/>
    </xf>
    <xf numFmtId="0" fontId="3" fillId="0" borderId="0" xfId="2" applyFont="1" applyFill="1" applyBorder="1" applyAlignment="1">
      <alignment horizontal="center" vertical="center"/>
    </xf>
    <xf numFmtId="179" fontId="3" fillId="0" borderId="0" xfId="48" applyNumberFormat="1" applyFont="1" applyFill="1" applyAlignment="1">
      <alignment vertical="center"/>
    </xf>
    <xf numFmtId="179" fontId="26" fillId="10" borderId="24" xfId="48" applyNumberFormat="1" applyFont="1" applyFill="1" applyBorder="1" applyAlignment="1">
      <alignment horizontal="center" vertical="center"/>
    </xf>
    <xf numFmtId="180" fontId="26" fillId="10" borderId="24" xfId="49" applyNumberFormat="1" applyFont="1" applyFill="1" applyBorder="1" applyAlignment="1">
      <alignment horizontal="center" vertical="center"/>
    </xf>
    <xf numFmtId="43" fontId="26" fillId="10" borderId="35" xfId="49" applyFont="1" applyFill="1" applyBorder="1" applyAlignment="1">
      <alignment horizontal="center" vertical="center"/>
    </xf>
    <xf numFmtId="179" fontId="3" fillId="0" borderId="0" xfId="48" applyNumberFormat="1" applyFont="1" applyFill="1" applyBorder="1" applyAlignment="1">
      <alignment vertical="center"/>
    </xf>
    <xf numFmtId="0" fontId="3" fillId="0" borderId="0" xfId="2" applyFont="1" applyFill="1" applyBorder="1"/>
    <xf numFmtId="180" fontId="3" fillId="0" borderId="0" xfId="2" applyNumberFormat="1" applyFont="1" applyFill="1" applyBorder="1" applyAlignment="1">
      <alignment vertical="center"/>
    </xf>
    <xf numFmtId="179" fontId="4" fillId="0" borderId="39" xfId="48" applyNumberFormat="1" applyFont="1" applyFill="1" applyBorder="1" applyAlignment="1">
      <alignment vertical="center"/>
    </xf>
    <xf numFmtId="180" fontId="3" fillId="0" borderId="0" xfId="49" applyNumberFormat="1" applyFont="1" applyFill="1" applyAlignment="1">
      <alignment vertical="center"/>
    </xf>
    <xf numFmtId="180" fontId="26" fillId="10" borderId="37" xfId="2" applyNumberFormat="1" applyFont="1" applyFill="1" applyBorder="1" applyAlignment="1">
      <alignment vertical="center"/>
    </xf>
    <xf numFmtId="180" fontId="26" fillId="10" borderId="27" xfId="2" applyNumberFormat="1" applyFont="1" applyFill="1" applyBorder="1" applyAlignment="1">
      <alignment vertical="center"/>
    </xf>
    <xf numFmtId="0" fontId="24" fillId="10" borderId="56" xfId="2" applyFont="1" applyFill="1" applyBorder="1" applyAlignment="1">
      <alignment horizontal="right" vertical="center"/>
    </xf>
    <xf numFmtId="0" fontId="24" fillId="10" borderId="58" xfId="2" applyFont="1" applyFill="1" applyBorder="1" applyAlignment="1">
      <alignment horizontal="right" vertical="center"/>
    </xf>
    <xf numFmtId="0" fontId="26" fillId="10" borderId="30" xfId="2" applyFont="1" applyFill="1" applyBorder="1" applyAlignment="1">
      <alignment horizontal="right" vertical="center"/>
    </xf>
    <xf numFmtId="0" fontId="26" fillId="10" borderId="37" xfId="2" applyFont="1" applyFill="1" applyBorder="1" applyAlignment="1">
      <alignment horizontal="right" vertical="center"/>
    </xf>
    <xf numFmtId="4" fontId="32" fillId="0" borderId="0" xfId="50" applyNumberFormat="1" applyFont="1" applyFill="1" applyAlignment="1">
      <alignment horizontal="left" vertical="center" wrapText="1"/>
    </xf>
    <xf numFmtId="0" fontId="26" fillId="10" borderId="56" xfId="2" applyFont="1" applyFill="1" applyBorder="1" applyAlignment="1">
      <alignment horizontal="right" vertical="center"/>
    </xf>
    <xf numFmtId="0" fontId="26" fillId="10" borderId="5" xfId="2" applyFont="1" applyFill="1" applyBorder="1" applyAlignment="1">
      <alignment horizontal="right" vertical="center"/>
    </xf>
    <xf numFmtId="0" fontId="26" fillId="10" borderId="57" xfId="2" applyFont="1" applyFill="1" applyBorder="1" applyAlignment="1">
      <alignment horizontal="right" vertical="center"/>
    </xf>
    <xf numFmtId="3" fontId="24" fillId="10" borderId="31" xfId="2" applyNumberFormat="1" applyFont="1" applyFill="1" applyBorder="1" applyAlignment="1">
      <alignment horizontal="center" vertical="center"/>
    </xf>
    <xf numFmtId="3" fontId="24" fillId="10" borderId="55" xfId="2" applyNumberFormat="1" applyFont="1" applyFill="1" applyBorder="1" applyAlignment="1">
      <alignment horizontal="center" vertical="center"/>
    </xf>
    <xf numFmtId="4" fontId="3" fillId="0" borderId="0" xfId="2" applyNumberFormat="1" applyFont="1" applyAlignment="1">
      <alignment horizontal="left" vertical="center" wrapText="1"/>
    </xf>
    <xf numFmtId="0" fontId="4" fillId="0" borderId="12" xfId="2" applyFont="1" applyFill="1" applyBorder="1" applyAlignment="1">
      <alignment vertical="center"/>
    </xf>
    <xf numFmtId="43" fontId="4" fillId="0" borderId="12" xfId="49" applyFont="1" applyFill="1" applyBorder="1" applyAlignment="1">
      <alignment vertical="center"/>
    </xf>
    <xf numFmtId="180" fontId="4" fillId="0" borderId="12" xfId="1" applyNumberFormat="1" applyFont="1" applyFill="1" applyBorder="1" applyAlignment="1">
      <alignment vertical="center"/>
    </xf>
    <xf numFmtId="3" fontId="4" fillId="0" borderId="12" xfId="2" applyNumberFormat="1" applyFont="1" applyFill="1" applyBorder="1" applyAlignment="1">
      <alignment vertical="center"/>
    </xf>
  </cellXfs>
  <cellStyles count="53">
    <cellStyle name="BOQ" xfId="3"/>
    <cellStyle name="BOQ1" xfId="4"/>
    <cellStyle name="BOQ2" xfId="5"/>
    <cellStyle name="BOQ3" xfId="6"/>
    <cellStyle name="Comma_ADTATS3" xfId="7"/>
    <cellStyle name="Currency [0]_ADTATS3" xfId="8"/>
    <cellStyle name="Currency_ADTATS3" xfId="9"/>
    <cellStyle name="Data" xfId="10"/>
    <cellStyle name="Date" xfId="11"/>
    <cellStyle name="Dezimal [0]_Appendix 11" xfId="12"/>
    <cellStyle name="Dezimal_Appendix 11" xfId="13"/>
    <cellStyle name="equipement" xfId="14"/>
    <cellStyle name="Estilo 1" xfId="15"/>
    <cellStyle name="Euro" xfId="16"/>
    <cellStyle name="Fab" xfId="17"/>
    <cellStyle name="FinTab" xfId="18"/>
    <cellStyle name="Futur" xfId="19"/>
    <cellStyle name="Grand_Total" xfId="20"/>
    <cellStyle name="I/O" xfId="21"/>
    <cellStyle name="Indefinido" xfId="22"/>
    <cellStyle name="Millares" xfId="1" builtinId="3"/>
    <cellStyle name="Millares 2" xfId="49"/>
    <cellStyle name="Milliers [0]_Feuil1" xfId="23"/>
    <cellStyle name="Milliers_Feuil1" xfId="24"/>
    <cellStyle name="Moneda 2" xfId="48"/>
    <cellStyle name="Monétaire [0]_~0035757" xfId="25"/>
    <cellStyle name="Monétaire_~0035757" xfId="26"/>
    <cellStyle name="NonDef" xfId="27"/>
    <cellStyle name="Normal" xfId="0" builtinId="0"/>
    <cellStyle name="Normal 2" xfId="50"/>
    <cellStyle name="Normal 3" xfId="51"/>
    <cellStyle name="Normal 4" xfId="2"/>
    <cellStyle name="Normalny_CF_PAS1" xfId="28"/>
    <cellStyle name="Numer_2" xfId="29"/>
    <cellStyle name="Percentual" xfId="30"/>
    <cellStyle name="police_géné" xfId="31"/>
    <cellStyle name="Ponto" xfId="32"/>
    <cellStyle name="Porcentaje 2" xfId="52"/>
    <cellStyle name="Separador de m" xfId="33"/>
    <cellStyle name="SHItems" xfId="34"/>
    <cellStyle name="SHQuadro" xfId="35"/>
    <cellStyle name="Sous_tot" xfId="36"/>
    <cellStyle name="Standard_Appendix 11" xfId="37"/>
    <cellStyle name="TBD" xfId="38"/>
    <cellStyle name="ticc" xfId="39"/>
    <cellStyle name="titre" xfId="40"/>
    <cellStyle name="Titulo1" xfId="41"/>
    <cellStyle name="Titulo2" xfId="42"/>
    <cellStyle name="Total 2" xfId="43"/>
    <cellStyle name="Valuta [0]_Aanbieding 2ste off, 24 jan 2000" xfId="44"/>
    <cellStyle name="Valuta_Aanbieding 2ste off, 24 jan 2000" xfId="45"/>
    <cellStyle name="Währung [0]_Appendix 11" xfId="46"/>
    <cellStyle name="Währung_Appendix 1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673826</xdr:colOff>
      <xdr:row>0</xdr:row>
      <xdr:rowOff>26436</xdr:rowOff>
    </xdr:from>
    <xdr:to>
      <xdr:col>5</xdr:col>
      <xdr:colOff>1260566</xdr:colOff>
      <xdr:row>3</xdr:row>
      <xdr:rowOff>70102</xdr:rowOff>
    </xdr:to>
    <xdr:pic>
      <xdr:nvPicPr>
        <xdr:cNvPr id="2"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0112" y="26436"/>
          <a:ext cx="586740" cy="5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0</xdr:row>
      <xdr:rowOff>38100</xdr:rowOff>
    </xdr:from>
    <xdr:to>
      <xdr:col>10</xdr:col>
      <xdr:colOff>777240</xdr:colOff>
      <xdr:row>3</xdr:row>
      <xdr:rowOff>13186</xdr:rowOff>
    </xdr:to>
    <xdr:pic>
      <xdr:nvPicPr>
        <xdr:cNvPr id="2"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8120" y="38100"/>
          <a:ext cx="586740" cy="569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BreakPreview" topLeftCell="A16" zoomScale="145" zoomScaleNormal="100" zoomScaleSheetLayoutView="145" workbookViewId="0">
      <selection activeCell="C26" sqref="C26"/>
    </sheetView>
  </sheetViews>
  <sheetFormatPr baseColWidth="10" defaultColWidth="11.5703125" defaultRowHeight="14.25"/>
  <cols>
    <col min="1" max="1" width="2" style="1" customWidth="1"/>
    <col min="2" max="2" width="6.7109375" style="1" customWidth="1"/>
    <col min="3" max="3" width="83.7109375" style="1" customWidth="1"/>
    <col min="4" max="6" width="18.85546875" style="1" customWidth="1"/>
    <col min="7" max="7" width="2.140625" style="1" customWidth="1"/>
    <col min="8" max="16384" width="11.5703125" style="1"/>
  </cols>
  <sheetData>
    <row r="1" spans="2:6" ht="18.600000000000001" customHeight="1">
      <c r="B1" s="118" t="s">
        <v>0</v>
      </c>
      <c r="C1" s="74"/>
      <c r="D1" s="119"/>
      <c r="E1" s="8"/>
      <c r="F1" s="8"/>
    </row>
    <row r="2" spans="2:6" ht="7.9" customHeight="1">
      <c r="B2" s="118"/>
      <c r="C2" s="74"/>
      <c r="D2" s="119"/>
      <c r="E2" s="8"/>
      <c r="F2" s="8"/>
    </row>
    <row r="3" spans="2:6" ht="15">
      <c r="B3" s="120" t="s">
        <v>218</v>
      </c>
      <c r="C3" s="74"/>
      <c r="D3" s="119"/>
      <c r="E3" s="8"/>
      <c r="F3" s="8"/>
    </row>
    <row r="4" spans="2:6" ht="15" thickBot="1">
      <c r="B4" s="121"/>
      <c r="C4" s="74"/>
      <c r="D4" s="119"/>
      <c r="E4" s="8"/>
      <c r="F4" s="8"/>
    </row>
    <row r="5" spans="2:6" ht="15" thickBot="1">
      <c r="B5" s="128" t="s">
        <v>2</v>
      </c>
      <c r="C5" s="129" t="s">
        <v>3</v>
      </c>
      <c r="D5" s="130" t="s">
        <v>219</v>
      </c>
      <c r="E5" s="130" t="s">
        <v>220</v>
      </c>
      <c r="F5" s="131" t="s">
        <v>221</v>
      </c>
    </row>
    <row r="6" spans="2:6">
      <c r="B6" s="132">
        <v>1</v>
      </c>
      <c r="C6" s="133" t="s">
        <v>13</v>
      </c>
      <c r="D6" s="172">
        <f>+'Planilla de Cotización'!G7</f>
        <v>0</v>
      </c>
      <c r="E6" s="168">
        <f>+'Planilla de Cotización'!I7</f>
        <v>0</v>
      </c>
      <c r="F6" s="168">
        <f>+'Planilla de Cotización'!K7</f>
        <v>0</v>
      </c>
    </row>
    <row r="7" spans="2:6">
      <c r="B7" s="134">
        <v>2</v>
      </c>
      <c r="C7" s="135" t="s">
        <v>19</v>
      </c>
      <c r="D7" s="172">
        <f>+'Planilla de Cotización'!G10</f>
        <v>0</v>
      </c>
      <c r="E7" s="168">
        <f>+'Planilla de Cotización'!I10</f>
        <v>0</v>
      </c>
      <c r="F7" s="168">
        <f>+'Planilla de Cotización'!K10</f>
        <v>0</v>
      </c>
    </row>
    <row r="8" spans="2:6">
      <c r="B8" s="134">
        <v>3</v>
      </c>
      <c r="C8" s="135" t="s">
        <v>39</v>
      </c>
      <c r="D8" s="172">
        <f>+'Planilla de Cotización'!G19</f>
        <v>0</v>
      </c>
      <c r="E8" s="168">
        <f>+'Planilla de Cotización'!I19</f>
        <v>0</v>
      </c>
      <c r="F8" s="168">
        <f>+'Planilla de Cotización'!K19</f>
        <v>0</v>
      </c>
    </row>
    <row r="9" spans="2:6">
      <c r="B9" s="134">
        <v>4</v>
      </c>
      <c r="C9" s="135" t="s">
        <v>52</v>
      </c>
      <c r="D9" s="172">
        <f>+'Planilla de Cotización'!G28</f>
        <v>0</v>
      </c>
      <c r="E9" s="168">
        <f>+'Planilla de Cotización'!I28</f>
        <v>0</v>
      </c>
      <c r="F9" s="168">
        <f>+'Planilla de Cotización'!K28</f>
        <v>0</v>
      </c>
    </row>
    <row r="10" spans="2:6">
      <c r="B10" s="134">
        <v>5</v>
      </c>
      <c r="C10" s="135" t="s">
        <v>63</v>
      </c>
      <c r="D10" s="172">
        <f>+'Planilla de Cotización'!G36</f>
        <v>0</v>
      </c>
      <c r="E10" s="168">
        <f>+'Planilla de Cotización'!I36</f>
        <v>0</v>
      </c>
      <c r="F10" s="168">
        <f>+'Planilla de Cotización'!K36</f>
        <v>0</v>
      </c>
    </row>
    <row r="11" spans="2:6">
      <c r="B11" s="134">
        <v>6</v>
      </c>
      <c r="C11" s="135" t="s">
        <v>75</v>
      </c>
      <c r="D11" s="172">
        <f>+'Planilla de Cotización'!G45</f>
        <v>0</v>
      </c>
      <c r="E11" s="168">
        <f>+'Planilla de Cotización'!I45</f>
        <v>0</v>
      </c>
      <c r="F11" s="168">
        <f>+'Planilla de Cotización'!K45</f>
        <v>0</v>
      </c>
    </row>
    <row r="12" spans="2:6">
      <c r="B12" s="134">
        <v>7</v>
      </c>
      <c r="C12" s="135" t="s">
        <v>89</v>
      </c>
      <c r="D12" s="172">
        <f>+'Planilla de Cotización'!G54</f>
        <v>0</v>
      </c>
      <c r="E12" s="168">
        <f>+'Planilla de Cotización'!I54</f>
        <v>0</v>
      </c>
      <c r="F12" s="168">
        <f>+'Planilla de Cotización'!K54</f>
        <v>0</v>
      </c>
    </row>
    <row r="13" spans="2:6">
      <c r="B13" s="134">
        <v>8</v>
      </c>
      <c r="C13" s="135" t="s">
        <v>98</v>
      </c>
      <c r="D13" s="172">
        <f>+'Planilla de Cotización'!G61</f>
        <v>0</v>
      </c>
      <c r="E13" s="168">
        <f>+'Planilla de Cotización'!I61</f>
        <v>0</v>
      </c>
      <c r="F13" s="168">
        <f>+'Planilla de Cotización'!K61</f>
        <v>0</v>
      </c>
    </row>
    <row r="14" spans="2:6">
      <c r="B14" s="134">
        <v>9</v>
      </c>
      <c r="C14" s="135" t="s">
        <v>108</v>
      </c>
      <c r="D14" s="172">
        <f>+'Planilla de Cotización'!G65</f>
        <v>0</v>
      </c>
      <c r="E14" s="168">
        <f>+'Planilla de Cotización'!I65</f>
        <v>0</v>
      </c>
      <c r="F14" s="168">
        <f>+'Planilla de Cotización'!K65</f>
        <v>0</v>
      </c>
    </row>
    <row r="15" spans="2:6">
      <c r="B15" s="134">
        <v>10</v>
      </c>
      <c r="C15" s="135" t="s">
        <v>119</v>
      </c>
      <c r="D15" s="172">
        <f>+'Planilla de Cotización'!G73</f>
        <v>0</v>
      </c>
      <c r="E15" s="168">
        <f>+'Planilla de Cotización'!I73</f>
        <v>0</v>
      </c>
      <c r="F15" s="168">
        <f>+'Planilla de Cotización'!K73</f>
        <v>0</v>
      </c>
    </row>
    <row r="16" spans="2:6">
      <c r="B16" s="134">
        <v>11</v>
      </c>
      <c r="C16" s="135" t="s">
        <v>135</v>
      </c>
      <c r="D16" s="172">
        <f>+'Planilla de Cotización'!G84</f>
        <v>0</v>
      </c>
      <c r="E16" s="168">
        <f>+'Planilla de Cotización'!I84</f>
        <v>0</v>
      </c>
      <c r="F16" s="168">
        <f>+'Planilla de Cotización'!K84</f>
        <v>0</v>
      </c>
    </row>
    <row r="17" spans="1:7">
      <c r="B17" s="134">
        <v>12</v>
      </c>
      <c r="C17" s="135" t="s">
        <v>147</v>
      </c>
      <c r="D17" s="172">
        <f>+'Planilla de Cotización'!G92</f>
        <v>0</v>
      </c>
      <c r="E17" s="168">
        <f>+'Planilla de Cotización'!I92</f>
        <v>0</v>
      </c>
      <c r="F17" s="168">
        <f>+'Planilla de Cotización'!K92</f>
        <v>0</v>
      </c>
    </row>
    <row r="18" spans="1:7">
      <c r="B18" s="134">
        <v>13</v>
      </c>
      <c r="C18" s="135" t="s">
        <v>158</v>
      </c>
      <c r="D18" s="172">
        <f>+'Planilla de Cotización'!G100</f>
        <v>0</v>
      </c>
      <c r="E18" s="168">
        <f>+'Planilla de Cotización'!I100</f>
        <v>0</v>
      </c>
      <c r="F18" s="168">
        <f>+'Planilla de Cotización'!K100</f>
        <v>0</v>
      </c>
    </row>
    <row r="19" spans="1:7">
      <c r="B19" s="134">
        <v>14</v>
      </c>
      <c r="C19" s="135" t="s">
        <v>170</v>
      </c>
      <c r="D19" s="172">
        <f>+'Planilla de Cotización'!G109</f>
        <v>0</v>
      </c>
      <c r="E19" s="168">
        <f>+'Planilla de Cotización'!I109</f>
        <v>0</v>
      </c>
      <c r="F19" s="168">
        <f>+'Planilla de Cotización'!K109</f>
        <v>0</v>
      </c>
    </row>
    <row r="20" spans="1:7">
      <c r="B20" s="134">
        <v>15</v>
      </c>
      <c r="C20" s="135" t="s">
        <v>188</v>
      </c>
      <c r="D20" s="172">
        <f>+'Planilla de Cotización'!G120</f>
        <v>0</v>
      </c>
      <c r="E20" s="168">
        <f>+'Planilla de Cotización'!I120</f>
        <v>0</v>
      </c>
      <c r="F20" s="168">
        <f>+'Planilla de Cotización'!K120</f>
        <v>0</v>
      </c>
    </row>
    <row r="21" spans="1:7" ht="15" thickBot="1">
      <c r="B21" s="136">
        <v>16</v>
      </c>
      <c r="C21" s="137" t="s">
        <v>195</v>
      </c>
      <c r="D21" s="172">
        <f>+'Planilla de Cotización'!G124</f>
        <v>0</v>
      </c>
      <c r="E21" s="168">
        <f>+'Planilla de Cotización'!I124</f>
        <v>0</v>
      </c>
      <c r="F21" s="168">
        <f>+'Planilla de Cotización'!K124</f>
        <v>0</v>
      </c>
    </row>
    <row r="22" spans="1:7" ht="15" thickBot="1">
      <c r="B22" s="191" t="s">
        <v>224</v>
      </c>
      <c r="C22" s="192"/>
      <c r="D22" s="173">
        <f>SUM(D6:D21)</f>
        <v>0</v>
      </c>
      <c r="E22" s="169">
        <f t="shared" ref="E22:F22" si="0">SUM(E6:E21)</f>
        <v>0</v>
      </c>
      <c r="F22" s="169">
        <f t="shared" si="0"/>
        <v>0</v>
      </c>
    </row>
    <row r="23" spans="1:7">
      <c r="B23" s="138"/>
      <c r="C23" s="138"/>
      <c r="D23" s="139"/>
      <c r="E23" s="140"/>
      <c r="F23" s="126"/>
    </row>
    <row r="24" spans="1:7">
      <c r="B24" s="138"/>
      <c r="C24" s="138"/>
      <c r="D24" s="139"/>
      <c r="E24" s="140"/>
      <c r="F24" s="126"/>
    </row>
    <row r="25" spans="1:7">
      <c r="B25" s="42" t="s">
        <v>222</v>
      </c>
      <c r="C25" s="202" t="s">
        <v>226</v>
      </c>
      <c r="D25" s="203"/>
      <c r="E25" s="204">
        <v>20000</v>
      </c>
      <c r="F25" s="205"/>
    </row>
    <row r="26" spans="1:7">
      <c r="A26" s="8"/>
      <c r="B26" s="8"/>
      <c r="C26" s="8"/>
      <c r="D26" s="8"/>
      <c r="E26" s="69"/>
      <c r="F26" s="97"/>
      <c r="G26" s="43"/>
    </row>
    <row r="27" spans="1:7" ht="15" thickBot="1">
      <c r="A27" s="8"/>
      <c r="B27" s="8"/>
      <c r="C27" s="8"/>
      <c r="D27" s="8"/>
      <c r="E27" s="69"/>
      <c r="F27" s="97"/>
      <c r="G27" s="43"/>
    </row>
    <row r="28" spans="1:7" ht="15" customHeight="1" thickBot="1">
      <c r="B28" s="193" t="s">
        <v>223</v>
      </c>
      <c r="C28" s="194"/>
      <c r="D28" s="173">
        <f>+D22+D25</f>
        <v>0</v>
      </c>
      <c r="E28" s="189">
        <f>+E22+E25</f>
        <v>20000</v>
      </c>
      <c r="F28" s="190">
        <f>+F22+F25</f>
        <v>0</v>
      </c>
      <c r="G28" s="97"/>
    </row>
    <row r="29" spans="1:7">
      <c r="B29" s="138"/>
      <c r="C29" s="138"/>
      <c r="D29" s="139"/>
      <c r="E29" s="140"/>
      <c r="F29" s="126"/>
    </row>
    <row r="30" spans="1:7">
      <c r="B30" s="138"/>
      <c r="C30" s="138"/>
      <c r="D30" s="139"/>
      <c r="E30" s="140"/>
      <c r="F30" s="126"/>
    </row>
    <row r="31" spans="1:7" ht="15" thickBot="1">
      <c r="B31" s="127"/>
      <c r="C31" s="138"/>
      <c r="D31" s="141"/>
      <c r="E31" s="142"/>
      <c r="F31" s="126"/>
    </row>
    <row r="32" spans="1:7" ht="14.45" customHeight="1" thickBot="1">
      <c r="B32" s="143" t="s">
        <v>208</v>
      </c>
      <c r="C32" s="144" t="s">
        <v>209</v>
      </c>
      <c r="D32" s="145">
        <f>+'Planilla de Cotización'!$G$146</f>
        <v>0</v>
      </c>
      <c r="E32" s="170">
        <f>+'Planilla de Cotización'!$I$146</f>
        <v>0</v>
      </c>
      <c r="F32" s="171">
        <f>+'Planilla de Cotización'!$K$146</f>
        <v>0</v>
      </c>
    </row>
    <row r="33" spans="2:6">
      <c r="B33" s="122"/>
      <c r="C33" s="82"/>
      <c r="D33" s="123"/>
      <c r="E33" s="124"/>
      <c r="F33" s="8"/>
    </row>
    <row r="34" spans="2:6" ht="88.15" customHeight="1">
      <c r="B34" s="8"/>
      <c r="C34" s="195" t="s">
        <v>227</v>
      </c>
      <c r="D34" s="195"/>
      <c r="E34" s="43"/>
      <c r="F34" s="43"/>
    </row>
    <row r="35" spans="2:6">
      <c r="B35" s="8"/>
      <c r="C35" s="125"/>
      <c r="D35" s="69"/>
      <c r="E35" s="71"/>
      <c r="F35" s="43"/>
    </row>
    <row r="36" spans="2:6">
      <c r="B36" s="80"/>
      <c r="C36" s="43"/>
      <c r="D36" s="71"/>
      <c r="E36" s="188"/>
      <c r="F36" s="73"/>
    </row>
    <row r="37" spans="2:6">
      <c r="B37" s="8"/>
      <c r="C37" s="43"/>
      <c r="D37" s="43"/>
      <c r="E37" s="70"/>
      <c r="F37" s="125"/>
    </row>
  </sheetData>
  <mergeCells count="3">
    <mergeCell ref="B22:C22"/>
    <mergeCell ref="B28:C28"/>
    <mergeCell ref="C34:D34"/>
  </mergeCells>
  <pageMargins left="0.7" right="0.7" top="0.75" bottom="0.75" header="0.3" footer="0.3"/>
  <pageSetup paperSize="9" scale="57" orientation="portrait"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4"/>
  <sheetViews>
    <sheetView view="pageBreakPreview" topLeftCell="A132" zoomScaleNormal="100" zoomScaleSheetLayoutView="100" workbookViewId="0">
      <selection activeCell="C157" sqref="C157"/>
    </sheetView>
  </sheetViews>
  <sheetFormatPr baseColWidth="10" defaultColWidth="11.5703125" defaultRowHeight="14.25"/>
  <cols>
    <col min="1" max="1" width="2.7109375" style="1" customWidth="1"/>
    <col min="2" max="2" width="6.5703125" style="1" customWidth="1"/>
    <col min="3" max="3" width="71.28515625" style="1" customWidth="1"/>
    <col min="4" max="4" width="11.5703125" style="1"/>
    <col min="5" max="5" width="11.7109375" style="1" bestFit="1" customWidth="1"/>
    <col min="6" max="11" width="15.7109375" style="1" customWidth="1"/>
    <col min="12" max="12" width="2.85546875" style="1" customWidth="1"/>
    <col min="13" max="16384" width="11.5703125" style="1"/>
  </cols>
  <sheetData>
    <row r="1" spans="2:11" ht="15.75">
      <c r="B1" s="2" t="s">
        <v>0</v>
      </c>
      <c r="C1" s="3"/>
      <c r="D1" s="4"/>
      <c r="E1" s="4"/>
      <c r="F1" s="5"/>
      <c r="G1" s="5"/>
      <c r="H1" s="6"/>
      <c r="I1" s="7"/>
      <c r="J1" s="8"/>
      <c r="K1" s="8"/>
    </row>
    <row r="2" spans="2:11" ht="15.75">
      <c r="B2" s="2"/>
      <c r="C2" s="3"/>
      <c r="D2" s="4"/>
      <c r="E2" s="4"/>
      <c r="F2" s="5"/>
      <c r="G2" s="5"/>
      <c r="H2" s="8"/>
      <c r="I2" s="9"/>
      <c r="J2" s="8"/>
      <c r="K2" s="8"/>
    </row>
    <row r="3" spans="2:11" ht="15.75">
      <c r="B3" s="10" t="s">
        <v>1</v>
      </c>
      <c r="C3" s="3"/>
      <c r="D3" s="4"/>
      <c r="E3" s="4"/>
      <c r="F3" s="5"/>
      <c r="G3" s="5"/>
      <c r="H3" s="8"/>
      <c r="I3" s="8"/>
      <c r="J3" s="8"/>
      <c r="K3" s="8"/>
    </row>
    <row r="4" spans="2:11" ht="16.5" thickBot="1">
      <c r="B4" s="10"/>
      <c r="C4" s="3"/>
      <c r="D4" s="4"/>
      <c r="E4" s="4"/>
      <c r="F4" s="5"/>
      <c r="G4" s="5"/>
      <c r="H4" s="8"/>
      <c r="I4" s="8"/>
      <c r="J4" s="8"/>
      <c r="K4" s="8"/>
    </row>
    <row r="5" spans="2:11">
      <c r="B5" s="98" t="s">
        <v>2</v>
      </c>
      <c r="C5" s="90" t="s">
        <v>3</v>
      </c>
      <c r="D5" s="92" t="s">
        <v>4</v>
      </c>
      <c r="E5" s="98" t="s">
        <v>5</v>
      </c>
      <c r="F5" s="199" t="s">
        <v>6</v>
      </c>
      <c r="G5" s="200"/>
      <c r="H5" s="199" t="s">
        <v>7</v>
      </c>
      <c r="I5" s="200"/>
      <c r="J5" s="199" t="s">
        <v>8</v>
      </c>
      <c r="K5" s="200"/>
    </row>
    <row r="6" spans="2:11" ht="15" thickBot="1">
      <c r="B6" s="91"/>
      <c r="C6" s="99"/>
      <c r="D6" s="87" t="s">
        <v>9</v>
      </c>
      <c r="E6" s="91" t="s">
        <v>10</v>
      </c>
      <c r="F6" s="89" t="s">
        <v>11</v>
      </c>
      <c r="G6" s="100" t="s">
        <v>12</v>
      </c>
      <c r="H6" s="89" t="s">
        <v>11</v>
      </c>
      <c r="I6" s="100" t="s">
        <v>12</v>
      </c>
      <c r="J6" s="89" t="s">
        <v>11</v>
      </c>
      <c r="K6" s="100" t="s">
        <v>12</v>
      </c>
    </row>
    <row r="7" spans="2:11">
      <c r="B7" s="11">
        <v>1</v>
      </c>
      <c r="C7" s="12" t="s">
        <v>13</v>
      </c>
      <c r="D7" s="13"/>
      <c r="E7" s="14"/>
      <c r="F7" s="156"/>
      <c r="G7" s="157">
        <f>SUM(G8:G9)</f>
        <v>0</v>
      </c>
      <c r="H7" s="15"/>
      <c r="I7" s="109">
        <f>+I8+I9</f>
        <v>0</v>
      </c>
      <c r="J7" s="15"/>
      <c r="K7" s="110">
        <f>+K8+K9</f>
        <v>0</v>
      </c>
    </row>
    <row r="8" spans="2:11">
      <c r="B8" s="16" t="s">
        <v>14</v>
      </c>
      <c r="C8" s="17" t="s">
        <v>15</v>
      </c>
      <c r="D8" s="18" t="s">
        <v>16</v>
      </c>
      <c r="E8" s="19">
        <v>1</v>
      </c>
      <c r="F8" s="158"/>
      <c r="G8" s="159">
        <f>+E8*F8</f>
        <v>0</v>
      </c>
      <c r="H8" s="103"/>
      <c r="I8" s="21"/>
      <c r="J8" s="20"/>
      <c r="K8" s="22"/>
    </row>
    <row r="9" spans="2:11" ht="15" thickBot="1">
      <c r="B9" s="23" t="s">
        <v>17</v>
      </c>
      <c r="C9" s="24" t="s">
        <v>18</v>
      </c>
      <c r="D9" s="25" t="s">
        <v>16</v>
      </c>
      <c r="E9" s="26">
        <v>1</v>
      </c>
      <c r="F9" s="158"/>
      <c r="G9" s="159">
        <f t="shared" ref="G9:G72" si="0">+E9*F9</f>
        <v>0</v>
      </c>
      <c r="H9" s="104"/>
      <c r="I9" s="28"/>
      <c r="J9" s="27"/>
      <c r="K9" s="29"/>
    </row>
    <row r="10" spans="2:11">
      <c r="B10" s="30">
        <v>2</v>
      </c>
      <c r="C10" s="12" t="s">
        <v>19</v>
      </c>
      <c r="D10" s="13"/>
      <c r="E10" s="14"/>
      <c r="F10" s="160"/>
      <c r="G10" s="161">
        <f>SUM(G11:G18)</f>
        <v>0</v>
      </c>
      <c r="H10" s="105"/>
      <c r="I10" s="112">
        <f>SUM(I11:I15)</f>
        <v>0</v>
      </c>
      <c r="J10" s="31"/>
      <c r="K10" s="111">
        <f>SUM(K11:K15)</f>
        <v>0</v>
      </c>
    </row>
    <row r="11" spans="2:11">
      <c r="B11" s="16" t="s">
        <v>20</v>
      </c>
      <c r="C11" s="17" t="s">
        <v>21</v>
      </c>
      <c r="D11" s="18" t="s">
        <v>22</v>
      </c>
      <c r="E11" s="19">
        <v>1</v>
      </c>
      <c r="F11" s="158"/>
      <c r="G11" s="159">
        <f t="shared" si="0"/>
        <v>0</v>
      </c>
      <c r="H11" s="93"/>
      <c r="I11" s="94">
        <f>+H11*E11</f>
        <v>0</v>
      </c>
      <c r="J11" s="33"/>
      <c r="K11" s="35">
        <f>+J11*E11</f>
        <v>0</v>
      </c>
    </row>
    <row r="12" spans="2:11">
      <c r="B12" s="16" t="s">
        <v>23</v>
      </c>
      <c r="C12" s="17" t="s">
        <v>24</v>
      </c>
      <c r="D12" s="18" t="s">
        <v>22</v>
      </c>
      <c r="E12" s="19">
        <v>1</v>
      </c>
      <c r="F12" s="158"/>
      <c r="G12" s="159">
        <f t="shared" si="0"/>
        <v>0</v>
      </c>
      <c r="H12" s="93"/>
      <c r="I12" s="94">
        <f t="shared" ref="I12:I15" si="1">+H12*E12</f>
        <v>0</v>
      </c>
      <c r="J12" s="33"/>
      <c r="K12" s="35">
        <f t="shared" ref="K12:K15" si="2">+J12*E12</f>
        <v>0</v>
      </c>
    </row>
    <row r="13" spans="2:11">
      <c r="B13" s="16" t="s">
        <v>25</v>
      </c>
      <c r="C13" s="17" t="s">
        <v>26</v>
      </c>
      <c r="D13" s="18" t="s">
        <v>22</v>
      </c>
      <c r="E13" s="36">
        <v>1</v>
      </c>
      <c r="F13" s="158"/>
      <c r="G13" s="159">
        <f t="shared" si="0"/>
        <v>0</v>
      </c>
      <c r="H13" s="93"/>
      <c r="I13" s="94">
        <f t="shared" si="1"/>
        <v>0</v>
      </c>
      <c r="J13" s="33"/>
      <c r="K13" s="35">
        <f t="shared" si="2"/>
        <v>0</v>
      </c>
    </row>
    <row r="14" spans="2:11">
      <c r="B14" s="16" t="s">
        <v>27</v>
      </c>
      <c r="C14" s="17" t="s">
        <v>28</v>
      </c>
      <c r="D14" s="18" t="s">
        <v>29</v>
      </c>
      <c r="E14" s="36">
        <v>155</v>
      </c>
      <c r="F14" s="158"/>
      <c r="G14" s="159">
        <f t="shared" si="0"/>
        <v>0</v>
      </c>
      <c r="H14" s="93"/>
      <c r="I14" s="94">
        <f t="shared" si="1"/>
        <v>0</v>
      </c>
      <c r="J14" s="33"/>
      <c r="K14" s="35">
        <f t="shared" si="2"/>
        <v>0</v>
      </c>
    </row>
    <row r="15" spans="2:11">
      <c r="B15" s="16" t="s">
        <v>30</v>
      </c>
      <c r="C15" s="17" t="s">
        <v>31</v>
      </c>
      <c r="D15" s="18" t="s">
        <v>32</v>
      </c>
      <c r="E15" s="36">
        <v>24</v>
      </c>
      <c r="F15" s="158"/>
      <c r="G15" s="159">
        <f t="shared" si="0"/>
        <v>0</v>
      </c>
      <c r="H15" s="93"/>
      <c r="I15" s="94">
        <f t="shared" si="1"/>
        <v>0</v>
      </c>
      <c r="J15" s="33"/>
      <c r="K15" s="35">
        <f t="shared" si="2"/>
        <v>0</v>
      </c>
    </row>
    <row r="16" spans="2:11">
      <c r="B16" s="16" t="s">
        <v>33</v>
      </c>
      <c r="C16" s="17" t="s">
        <v>34</v>
      </c>
      <c r="D16" s="18" t="s">
        <v>32</v>
      </c>
      <c r="E16" s="36">
        <v>155</v>
      </c>
      <c r="F16" s="158"/>
      <c r="G16" s="159">
        <f t="shared" si="0"/>
        <v>0</v>
      </c>
      <c r="H16" s="103"/>
      <c r="I16" s="21"/>
      <c r="J16" s="20"/>
      <c r="K16" s="22"/>
    </row>
    <row r="17" spans="2:12">
      <c r="B17" s="37" t="s">
        <v>35</v>
      </c>
      <c r="C17" s="17" t="s">
        <v>36</v>
      </c>
      <c r="D17" s="18" t="s">
        <v>32</v>
      </c>
      <c r="E17" s="36">
        <v>24</v>
      </c>
      <c r="F17" s="158"/>
      <c r="G17" s="159">
        <f t="shared" si="0"/>
        <v>0</v>
      </c>
      <c r="H17" s="106"/>
      <c r="I17" s="39"/>
      <c r="J17" s="38"/>
      <c r="K17" s="40"/>
      <c r="L17" s="8"/>
    </row>
    <row r="18" spans="2:12" ht="15" thickBot="1">
      <c r="B18" s="23" t="s">
        <v>37</v>
      </c>
      <c r="C18" s="24" t="s">
        <v>38</v>
      </c>
      <c r="D18" s="25" t="s">
        <v>16</v>
      </c>
      <c r="E18" s="26">
        <v>1</v>
      </c>
      <c r="F18" s="187"/>
      <c r="G18" s="159">
        <f t="shared" si="0"/>
        <v>0</v>
      </c>
      <c r="H18" s="104"/>
      <c r="I18" s="28"/>
      <c r="J18" s="27"/>
      <c r="K18" s="29"/>
      <c r="L18" s="8"/>
    </row>
    <row r="19" spans="2:12">
      <c r="B19" s="30">
        <v>3</v>
      </c>
      <c r="C19" s="12" t="s">
        <v>39</v>
      </c>
      <c r="D19" s="13"/>
      <c r="E19" s="14"/>
      <c r="F19" s="160"/>
      <c r="G19" s="161">
        <f>SUM(G20:G27)</f>
        <v>0</v>
      </c>
      <c r="H19" s="105"/>
      <c r="I19" s="112">
        <f>SUM(I20:I23)</f>
        <v>0</v>
      </c>
      <c r="J19" s="31"/>
      <c r="K19" s="111">
        <f>SUM(K20:K23)</f>
        <v>0</v>
      </c>
      <c r="L19" s="8"/>
    </row>
    <row r="20" spans="2:12">
      <c r="B20" s="16" t="s">
        <v>40</v>
      </c>
      <c r="C20" s="17" t="s">
        <v>21</v>
      </c>
      <c r="D20" s="18" t="s">
        <v>22</v>
      </c>
      <c r="E20" s="19">
        <v>1</v>
      </c>
      <c r="F20" s="158"/>
      <c r="G20" s="159">
        <f t="shared" si="0"/>
        <v>0</v>
      </c>
      <c r="H20" s="93"/>
      <c r="I20" s="94">
        <f>+H20*E20</f>
        <v>0</v>
      </c>
      <c r="J20" s="33"/>
      <c r="K20" s="35">
        <f>+J20*E20</f>
        <v>0</v>
      </c>
      <c r="L20" s="8"/>
    </row>
    <row r="21" spans="2:12">
      <c r="B21" s="16" t="s">
        <v>41</v>
      </c>
      <c r="C21" s="17" t="s">
        <v>24</v>
      </c>
      <c r="D21" s="18" t="s">
        <v>22</v>
      </c>
      <c r="E21" s="19">
        <v>1</v>
      </c>
      <c r="F21" s="158"/>
      <c r="G21" s="159">
        <f t="shared" si="0"/>
        <v>0</v>
      </c>
      <c r="H21" s="93"/>
      <c r="I21" s="94">
        <f t="shared" ref="I21:I23" si="3">+H21*E21</f>
        <v>0</v>
      </c>
      <c r="J21" s="33"/>
      <c r="K21" s="35">
        <f t="shared" ref="K21:K23" si="4">+J21*E21</f>
        <v>0</v>
      </c>
      <c r="L21" s="8"/>
    </row>
    <row r="22" spans="2:12">
      <c r="B22" s="16" t="s">
        <v>42</v>
      </c>
      <c r="C22" s="17" t="s">
        <v>26</v>
      </c>
      <c r="D22" s="18" t="s">
        <v>22</v>
      </c>
      <c r="E22" s="19">
        <v>1</v>
      </c>
      <c r="F22" s="158"/>
      <c r="G22" s="159">
        <f t="shared" si="0"/>
        <v>0</v>
      </c>
      <c r="H22" s="93"/>
      <c r="I22" s="94">
        <f t="shared" si="3"/>
        <v>0</v>
      </c>
      <c r="J22" s="33"/>
      <c r="K22" s="35">
        <f t="shared" si="4"/>
        <v>0</v>
      </c>
      <c r="L22" s="8"/>
    </row>
    <row r="23" spans="2:12">
      <c r="B23" s="16" t="s">
        <v>43</v>
      </c>
      <c r="C23" s="41" t="s">
        <v>44</v>
      </c>
      <c r="D23" s="42" t="s">
        <v>32</v>
      </c>
      <c r="E23" s="36">
        <v>124</v>
      </c>
      <c r="F23" s="158"/>
      <c r="G23" s="159">
        <f t="shared" si="0"/>
        <v>0</v>
      </c>
      <c r="H23" s="93"/>
      <c r="I23" s="94">
        <f t="shared" si="3"/>
        <v>0</v>
      </c>
      <c r="J23" s="33"/>
      <c r="K23" s="35">
        <f t="shared" si="4"/>
        <v>0</v>
      </c>
      <c r="L23" s="8"/>
    </row>
    <row r="24" spans="2:12">
      <c r="B24" s="16" t="s">
        <v>45</v>
      </c>
      <c r="C24" s="41" t="s">
        <v>46</v>
      </c>
      <c r="D24" s="42" t="s">
        <v>22</v>
      </c>
      <c r="E24" s="36">
        <v>1</v>
      </c>
      <c r="F24" s="158"/>
      <c r="G24" s="162">
        <f t="shared" si="0"/>
        <v>0</v>
      </c>
      <c r="H24" s="103"/>
      <c r="I24" s="21"/>
      <c r="J24" s="20"/>
      <c r="K24" s="22"/>
      <c r="L24" s="43"/>
    </row>
    <row r="25" spans="2:12">
      <c r="B25" s="16" t="s">
        <v>47</v>
      </c>
      <c r="C25" s="41" t="s">
        <v>48</v>
      </c>
      <c r="D25" s="18" t="s">
        <v>32</v>
      </c>
      <c r="E25" s="19">
        <v>160</v>
      </c>
      <c r="F25" s="158"/>
      <c r="G25" s="159">
        <f t="shared" si="0"/>
        <v>0</v>
      </c>
      <c r="H25" s="103"/>
      <c r="I25" s="21"/>
      <c r="J25" s="20"/>
      <c r="K25" s="22"/>
      <c r="L25" s="43"/>
    </row>
    <row r="26" spans="2:12">
      <c r="B26" s="16" t="s">
        <v>49</v>
      </c>
      <c r="C26" s="17" t="s">
        <v>50</v>
      </c>
      <c r="D26" s="18" t="s">
        <v>32</v>
      </c>
      <c r="E26" s="36">
        <v>124</v>
      </c>
      <c r="F26" s="158"/>
      <c r="G26" s="159">
        <f t="shared" si="0"/>
        <v>0</v>
      </c>
      <c r="H26" s="103"/>
      <c r="I26" s="21"/>
      <c r="J26" s="20"/>
      <c r="K26" s="22"/>
      <c r="L26" s="43"/>
    </row>
    <row r="27" spans="2:12" ht="15" thickBot="1">
      <c r="B27" s="23" t="s">
        <v>51</v>
      </c>
      <c r="C27" s="24" t="s">
        <v>38</v>
      </c>
      <c r="D27" s="25" t="s">
        <v>16</v>
      </c>
      <c r="E27" s="26">
        <v>1</v>
      </c>
      <c r="F27" s="187"/>
      <c r="G27" s="159">
        <f t="shared" si="0"/>
        <v>0</v>
      </c>
      <c r="H27" s="104"/>
      <c r="I27" s="28"/>
      <c r="J27" s="27"/>
      <c r="K27" s="29"/>
      <c r="L27" s="8"/>
    </row>
    <row r="28" spans="2:12">
      <c r="B28" s="30">
        <v>4</v>
      </c>
      <c r="C28" s="12" t="s">
        <v>52</v>
      </c>
      <c r="D28" s="13"/>
      <c r="E28" s="14"/>
      <c r="F28" s="160"/>
      <c r="G28" s="161">
        <f>SUM(G29:G35)</f>
        <v>0</v>
      </c>
      <c r="H28" s="105"/>
      <c r="I28" s="112">
        <f>SUM(I29:I32)</f>
        <v>0</v>
      </c>
      <c r="J28" s="31"/>
      <c r="K28" s="111">
        <f>SUM(K29:K32)</f>
        <v>0</v>
      </c>
      <c r="L28" s="8"/>
    </row>
    <row r="29" spans="2:12">
      <c r="B29" s="16" t="s">
        <v>53</v>
      </c>
      <c r="C29" s="17" t="s">
        <v>21</v>
      </c>
      <c r="D29" s="18" t="s">
        <v>22</v>
      </c>
      <c r="E29" s="19">
        <v>1</v>
      </c>
      <c r="F29" s="158"/>
      <c r="G29" s="159">
        <f t="shared" si="0"/>
        <v>0</v>
      </c>
      <c r="H29" s="93"/>
      <c r="I29" s="34">
        <f>+H29*E29</f>
        <v>0</v>
      </c>
      <c r="J29" s="33"/>
      <c r="K29" s="35">
        <f>+J29*E29</f>
        <v>0</v>
      </c>
      <c r="L29" s="8"/>
    </row>
    <row r="30" spans="2:12">
      <c r="B30" s="16" t="s">
        <v>54</v>
      </c>
      <c r="C30" s="17" t="s">
        <v>24</v>
      </c>
      <c r="D30" s="18" t="s">
        <v>22</v>
      </c>
      <c r="E30" s="19">
        <v>1</v>
      </c>
      <c r="F30" s="158"/>
      <c r="G30" s="159">
        <f t="shared" si="0"/>
        <v>0</v>
      </c>
      <c r="H30" s="93"/>
      <c r="I30" s="34">
        <f t="shared" ref="I30:I31" si="5">+H30*E30</f>
        <v>0</v>
      </c>
      <c r="J30" s="33"/>
      <c r="K30" s="35">
        <f t="shared" ref="K30:K32" si="6">+J30*E30</f>
        <v>0</v>
      </c>
      <c r="L30" s="8"/>
    </row>
    <row r="31" spans="2:12">
      <c r="B31" s="16" t="s">
        <v>55</v>
      </c>
      <c r="C31" s="17" t="s">
        <v>26</v>
      </c>
      <c r="D31" s="18" t="s">
        <v>22</v>
      </c>
      <c r="E31" s="19">
        <v>1</v>
      </c>
      <c r="F31" s="158"/>
      <c r="G31" s="159">
        <f t="shared" si="0"/>
        <v>0</v>
      </c>
      <c r="H31" s="93"/>
      <c r="I31" s="34">
        <f t="shared" si="5"/>
        <v>0</v>
      </c>
      <c r="J31" s="33"/>
      <c r="K31" s="35">
        <f t="shared" si="6"/>
        <v>0</v>
      </c>
      <c r="L31" s="8"/>
    </row>
    <row r="32" spans="2:12">
      <c r="B32" s="16" t="s">
        <v>56</v>
      </c>
      <c r="C32" s="17" t="s">
        <v>57</v>
      </c>
      <c r="D32" s="18" t="s">
        <v>32</v>
      </c>
      <c r="E32" s="36">
        <v>60</v>
      </c>
      <c r="F32" s="158"/>
      <c r="G32" s="159">
        <f t="shared" si="0"/>
        <v>0</v>
      </c>
      <c r="H32" s="93"/>
      <c r="I32" s="34">
        <f>+H32*E32</f>
        <v>0</v>
      </c>
      <c r="J32" s="33"/>
      <c r="K32" s="35">
        <f t="shared" si="6"/>
        <v>0</v>
      </c>
      <c r="L32" s="8"/>
    </row>
    <row r="33" spans="2:11">
      <c r="B33" s="16" t="s">
        <v>58</v>
      </c>
      <c r="C33" s="41" t="s">
        <v>59</v>
      </c>
      <c r="D33" s="42" t="s">
        <v>22</v>
      </c>
      <c r="E33" s="36">
        <v>1</v>
      </c>
      <c r="F33" s="158"/>
      <c r="G33" s="159">
        <f t="shared" si="0"/>
        <v>0</v>
      </c>
      <c r="H33" s="103"/>
      <c r="I33" s="21"/>
      <c r="J33" s="20"/>
      <c r="K33" s="22"/>
    </row>
    <row r="34" spans="2:11">
      <c r="B34" s="16" t="s">
        <v>60</v>
      </c>
      <c r="C34" s="41" t="s">
        <v>61</v>
      </c>
      <c r="D34" s="42" t="s">
        <v>32</v>
      </c>
      <c r="E34" s="36">
        <v>60</v>
      </c>
      <c r="F34" s="158"/>
      <c r="G34" s="159">
        <f t="shared" si="0"/>
        <v>0</v>
      </c>
      <c r="H34" s="103"/>
      <c r="I34" s="21"/>
      <c r="J34" s="20"/>
      <c r="K34" s="22"/>
    </row>
    <row r="35" spans="2:11" ht="15" thickBot="1">
      <c r="B35" s="23" t="s">
        <v>62</v>
      </c>
      <c r="C35" s="24" t="s">
        <v>38</v>
      </c>
      <c r="D35" s="25" t="s">
        <v>16</v>
      </c>
      <c r="E35" s="26">
        <v>1</v>
      </c>
      <c r="F35" s="187"/>
      <c r="G35" s="159">
        <f t="shared" si="0"/>
        <v>0</v>
      </c>
      <c r="H35" s="104"/>
      <c r="I35" s="28"/>
      <c r="J35" s="27"/>
      <c r="K35" s="29"/>
    </row>
    <row r="36" spans="2:11">
      <c r="B36" s="30">
        <v>5</v>
      </c>
      <c r="C36" s="44" t="s">
        <v>63</v>
      </c>
      <c r="D36" s="45"/>
      <c r="E36" s="46"/>
      <c r="F36" s="163"/>
      <c r="G36" s="164">
        <f>SUM(G37:G44)</f>
        <v>0</v>
      </c>
      <c r="H36" s="102"/>
      <c r="I36" s="114">
        <f>SUM(I37:I41)</f>
        <v>0</v>
      </c>
      <c r="J36" s="47"/>
      <c r="K36" s="113">
        <f>SUM(K37:K41)</f>
        <v>0</v>
      </c>
    </row>
    <row r="37" spans="2:11">
      <c r="B37" s="16" t="s">
        <v>64</v>
      </c>
      <c r="C37" s="17" t="s">
        <v>21</v>
      </c>
      <c r="D37" s="18" t="s">
        <v>22</v>
      </c>
      <c r="E37" s="19">
        <v>1</v>
      </c>
      <c r="F37" s="158"/>
      <c r="G37" s="159">
        <f t="shared" si="0"/>
        <v>0</v>
      </c>
      <c r="H37" s="93"/>
      <c r="I37" s="34">
        <f>+E37*H37</f>
        <v>0</v>
      </c>
      <c r="J37" s="33"/>
      <c r="K37" s="35">
        <f>+E37*J37</f>
        <v>0</v>
      </c>
    </row>
    <row r="38" spans="2:11">
      <c r="B38" s="16" t="s">
        <v>65</v>
      </c>
      <c r="C38" s="17" t="s">
        <v>24</v>
      </c>
      <c r="D38" s="18" t="s">
        <v>22</v>
      </c>
      <c r="E38" s="19">
        <v>1</v>
      </c>
      <c r="F38" s="158"/>
      <c r="G38" s="159">
        <f t="shared" si="0"/>
        <v>0</v>
      </c>
      <c r="H38" s="93"/>
      <c r="I38" s="34">
        <f t="shared" ref="I38:I41" si="7">+E38*H38</f>
        <v>0</v>
      </c>
      <c r="J38" s="33"/>
      <c r="K38" s="35">
        <f t="shared" ref="K38:K41" si="8">+E38*J38</f>
        <v>0</v>
      </c>
    </row>
    <row r="39" spans="2:11">
      <c r="B39" s="16" t="s">
        <v>66</v>
      </c>
      <c r="C39" s="17" t="s">
        <v>26</v>
      </c>
      <c r="D39" s="18" t="s">
        <v>22</v>
      </c>
      <c r="E39" s="36">
        <v>1</v>
      </c>
      <c r="F39" s="158"/>
      <c r="G39" s="159">
        <f t="shared" si="0"/>
        <v>0</v>
      </c>
      <c r="H39" s="93"/>
      <c r="I39" s="34">
        <f t="shared" si="7"/>
        <v>0</v>
      </c>
      <c r="J39" s="33"/>
      <c r="K39" s="35">
        <f t="shared" si="8"/>
        <v>0</v>
      </c>
    </row>
    <row r="40" spans="2:11">
      <c r="B40" s="16" t="s">
        <v>67</v>
      </c>
      <c r="C40" s="17" t="s">
        <v>68</v>
      </c>
      <c r="D40" s="18" t="s">
        <v>32</v>
      </c>
      <c r="E40" s="36">
        <v>43</v>
      </c>
      <c r="F40" s="158"/>
      <c r="G40" s="159">
        <f t="shared" si="0"/>
        <v>0</v>
      </c>
      <c r="H40" s="93"/>
      <c r="I40" s="34">
        <f t="shared" si="7"/>
        <v>0</v>
      </c>
      <c r="J40" s="33"/>
      <c r="K40" s="35">
        <f t="shared" si="8"/>
        <v>0</v>
      </c>
    </row>
    <row r="41" spans="2:11">
      <c r="B41" s="16" t="s">
        <v>69</v>
      </c>
      <c r="C41" s="17" t="s">
        <v>70</v>
      </c>
      <c r="D41" s="18" t="s">
        <v>32</v>
      </c>
      <c r="E41" s="36">
        <v>10</v>
      </c>
      <c r="F41" s="158"/>
      <c r="G41" s="159">
        <f t="shared" si="0"/>
        <v>0</v>
      </c>
      <c r="H41" s="93"/>
      <c r="I41" s="34">
        <f t="shared" si="7"/>
        <v>0</v>
      </c>
      <c r="J41" s="33"/>
      <c r="K41" s="35">
        <f t="shared" si="8"/>
        <v>0</v>
      </c>
    </row>
    <row r="42" spans="2:11">
      <c r="B42" s="48" t="s">
        <v>71</v>
      </c>
      <c r="C42" s="41" t="s">
        <v>72</v>
      </c>
      <c r="D42" s="42" t="s">
        <v>22</v>
      </c>
      <c r="E42" s="36">
        <v>1</v>
      </c>
      <c r="F42" s="158"/>
      <c r="G42" s="159">
        <f t="shared" si="0"/>
        <v>0</v>
      </c>
      <c r="H42" s="103"/>
      <c r="I42" s="21"/>
      <c r="J42" s="20"/>
      <c r="K42" s="22"/>
    </row>
    <row r="43" spans="2:11">
      <c r="B43" s="16" t="s">
        <v>73</v>
      </c>
      <c r="C43" s="17" t="s">
        <v>61</v>
      </c>
      <c r="D43" s="18" t="s">
        <v>32</v>
      </c>
      <c r="E43" s="36">
        <v>43</v>
      </c>
      <c r="F43" s="158"/>
      <c r="G43" s="159">
        <f t="shared" si="0"/>
        <v>0</v>
      </c>
      <c r="H43" s="103"/>
      <c r="I43" s="21"/>
      <c r="J43" s="20"/>
      <c r="K43" s="22"/>
    </row>
    <row r="44" spans="2:11" ht="15" thickBot="1">
      <c r="B44" s="16" t="s">
        <v>74</v>
      </c>
      <c r="C44" s="24" t="s">
        <v>38</v>
      </c>
      <c r="D44" s="25" t="s">
        <v>16</v>
      </c>
      <c r="E44" s="49">
        <v>1</v>
      </c>
      <c r="F44" s="187"/>
      <c r="G44" s="159">
        <f t="shared" si="0"/>
        <v>0</v>
      </c>
      <c r="H44" s="104"/>
      <c r="I44" s="28"/>
      <c r="J44" s="27"/>
      <c r="K44" s="29"/>
    </row>
    <row r="45" spans="2:11">
      <c r="B45" s="30">
        <v>6</v>
      </c>
      <c r="C45" s="12" t="s">
        <v>75</v>
      </c>
      <c r="D45" s="13"/>
      <c r="E45" s="14"/>
      <c r="F45" s="165"/>
      <c r="G45" s="161">
        <f>SUM(G46:G53)</f>
        <v>0</v>
      </c>
      <c r="H45" s="105"/>
      <c r="I45" s="115">
        <f>SUM(I46:I50)</f>
        <v>0</v>
      </c>
      <c r="J45" s="31"/>
      <c r="K45" s="111">
        <f>SUM(K46:K50)</f>
        <v>0</v>
      </c>
    </row>
    <row r="46" spans="2:11">
      <c r="B46" s="16" t="s">
        <v>76</v>
      </c>
      <c r="C46" s="17" t="s">
        <v>21</v>
      </c>
      <c r="D46" s="18" t="s">
        <v>22</v>
      </c>
      <c r="E46" s="19">
        <v>1</v>
      </c>
      <c r="F46" s="158"/>
      <c r="G46" s="159">
        <f t="shared" si="0"/>
        <v>0</v>
      </c>
      <c r="H46" s="93"/>
      <c r="I46" s="34">
        <f>+H46*E46</f>
        <v>0</v>
      </c>
      <c r="J46" s="33"/>
      <c r="K46" s="35">
        <f>+J46*E46</f>
        <v>0</v>
      </c>
    </row>
    <row r="47" spans="2:11">
      <c r="B47" s="16" t="s">
        <v>77</v>
      </c>
      <c r="C47" s="17" t="s">
        <v>24</v>
      </c>
      <c r="D47" s="18" t="s">
        <v>22</v>
      </c>
      <c r="E47" s="19">
        <v>1</v>
      </c>
      <c r="F47" s="158"/>
      <c r="G47" s="159">
        <f t="shared" si="0"/>
        <v>0</v>
      </c>
      <c r="H47" s="93"/>
      <c r="I47" s="34">
        <f t="shared" ref="I47:I50" si="9">+H47*E47</f>
        <v>0</v>
      </c>
      <c r="J47" s="33"/>
      <c r="K47" s="35">
        <f t="shared" ref="K47:K50" si="10">+J47*E47</f>
        <v>0</v>
      </c>
    </row>
    <row r="48" spans="2:11">
      <c r="B48" s="16" t="s">
        <v>78</v>
      </c>
      <c r="C48" s="17" t="s">
        <v>26</v>
      </c>
      <c r="D48" s="18" t="s">
        <v>22</v>
      </c>
      <c r="E48" s="19">
        <v>1</v>
      </c>
      <c r="F48" s="158"/>
      <c r="G48" s="159">
        <f t="shared" si="0"/>
        <v>0</v>
      </c>
      <c r="H48" s="93"/>
      <c r="I48" s="34">
        <f t="shared" si="9"/>
        <v>0</v>
      </c>
      <c r="J48" s="33"/>
      <c r="K48" s="35">
        <f t="shared" si="10"/>
        <v>0</v>
      </c>
    </row>
    <row r="49" spans="2:11">
      <c r="B49" s="16" t="s">
        <v>79</v>
      </c>
      <c r="C49" s="17" t="s">
        <v>80</v>
      </c>
      <c r="D49" s="18" t="s">
        <v>32</v>
      </c>
      <c r="E49" s="36">
        <v>2</v>
      </c>
      <c r="F49" s="158"/>
      <c r="G49" s="159">
        <f t="shared" si="0"/>
        <v>0</v>
      </c>
      <c r="H49" s="93"/>
      <c r="I49" s="34">
        <f t="shared" si="9"/>
        <v>0</v>
      </c>
      <c r="J49" s="33"/>
      <c r="K49" s="35">
        <f t="shared" si="10"/>
        <v>0</v>
      </c>
    </row>
    <row r="50" spans="2:11">
      <c r="B50" s="16" t="s">
        <v>81</v>
      </c>
      <c r="C50" s="17" t="s">
        <v>82</v>
      </c>
      <c r="D50" s="18" t="s">
        <v>83</v>
      </c>
      <c r="E50" s="19">
        <v>24</v>
      </c>
      <c r="F50" s="158"/>
      <c r="G50" s="159">
        <f t="shared" si="0"/>
        <v>0</v>
      </c>
      <c r="H50" s="93"/>
      <c r="I50" s="34">
        <f t="shared" si="9"/>
        <v>0</v>
      </c>
      <c r="J50" s="33"/>
      <c r="K50" s="35">
        <f t="shared" si="10"/>
        <v>0</v>
      </c>
    </row>
    <row r="51" spans="2:11">
      <c r="B51" s="16" t="s">
        <v>84</v>
      </c>
      <c r="C51" s="17" t="s">
        <v>85</v>
      </c>
      <c r="D51" s="18" t="s">
        <v>83</v>
      </c>
      <c r="E51" s="19">
        <v>2</v>
      </c>
      <c r="F51" s="158"/>
      <c r="G51" s="159">
        <f t="shared" si="0"/>
        <v>0</v>
      </c>
      <c r="H51" s="103"/>
      <c r="I51" s="21"/>
      <c r="J51" s="20"/>
      <c r="K51" s="22"/>
    </row>
    <row r="52" spans="2:11">
      <c r="B52" s="16" t="s">
        <v>86</v>
      </c>
      <c r="C52" s="17" t="s">
        <v>87</v>
      </c>
      <c r="D52" s="18" t="s">
        <v>83</v>
      </c>
      <c r="E52" s="19">
        <v>24</v>
      </c>
      <c r="F52" s="158"/>
      <c r="G52" s="159">
        <f t="shared" si="0"/>
        <v>0</v>
      </c>
      <c r="H52" s="103"/>
      <c r="I52" s="21"/>
      <c r="J52" s="20"/>
      <c r="K52" s="22"/>
    </row>
    <row r="53" spans="2:11" ht="15" thickBot="1">
      <c r="B53" s="23" t="s">
        <v>88</v>
      </c>
      <c r="C53" s="24" t="s">
        <v>38</v>
      </c>
      <c r="D53" s="25" t="s">
        <v>22</v>
      </c>
      <c r="E53" s="26">
        <v>1</v>
      </c>
      <c r="F53" s="187"/>
      <c r="G53" s="159">
        <f t="shared" si="0"/>
        <v>0</v>
      </c>
      <c r="H53" s="104"/>
      <c r="I53" s="28"/>
      <c r="J53" s="27"/>
      <c r="K53" s="29"/>
    </row>
    <row r="54" spans="2:11">
      <c r="B54" s="30">
        <v>7</v>
      </c>
      <c r="C54" s="12" t="s">
        <v>89</v>
      </c>
      <c r="D54" s="13"/>
      <c r="E54" s="14"/>
      <c r="F54" s="160"/>
      <c r="G54" s="161">
        <f>SUM(G55:G60)</f>
        <v>0</v>
      </c>
      <c r="H54" s="105"/>
      <c r="I54" s="115">
        <f>SUM(I55:I58)</f>
        <v>0</v>
      </c>
      <c r="J54" s="31"/>
      <c r="K54" s="111">
        <f>SUM(K55:K58)</f>
        <v>0</v>
      </c>
    </row>
    <row r="55" spans="2:11">
      <c r="B55" s="16" t="s">
        <v>90</v>
      </c>
      <c r="C55" s="17" t="s">
        <v>21</v>
      </c>
      <c r="D55" s="18" t="s">
        <v>22</v>
      </c>
      <c r="E55" s="19">
        <v>1</v>
      </c>
      <c r="F55" s="158"/>
      <c r="G55" s="159">
        <f t="shared" si="0"/>
        <v>0</v>
      </c>
      <c r="H55" s="93"/>
      <c r="I55" s="34">
        <f>+H55*E55</f>
        <v>0</v>
      </c>
      <c r="J55" s="33"/>
      <c r="K55" s="35">
        <f>+J55*E55</f>
        <v>0</v>
      </c>
    </row>
    <row r="56" spans="2:11">
      <c r="B56" s="16" t="s">
        <v>91</v>
      </c>
      <c r="C56" s="17" t="s">
        <v>24</v>
      </c>
      <c r="D56" s="18" t="s">
        <v>22</v>
      </c>
      <c r="E56" s="19">
        <v>1</v>
      </c>
      <c r="F56" s="158"/>
      <c r="G56" s="159">
        <f t="shared" si="0"/>
        <v>0</v>
      </c>
      <c r="H56" s="93"/>
      <c r="I56" s="34">
        <f t="shared" ref="I56:I58" si="11">+H56*E56</f>
        <v>0</v>
      </c>
      <c r="J56" s="33"/>
      <c r="K56" s="35">
        <f t="shared" ref="K56:K58" si="12">+J56*E56</f>
        <v>0</v>
      </c>
    </row>
    <row r="57" spans="2:11">
      <c r="B57" s="16" t="s">
        <v>92</v>
      </c>
      <c r="C57" s="17" t="s">
        <v>26</v>
      </c>
      <c r="D57" s="18" t="s">
        <v>22</v>
      </c>
      <c r="E57" s="19">
        <v>1</v>
      </c>
      <c r="F57" s="158"/>
      <c r="G57" s="159">
        <f t="shared" si="0"/>
        <v>0</v>
      </c>
      <c r="H57" s="93"/>
      <c r="I57" s="34">
        <f t="shared" si="11"/>
        <v>0</v>
      </c>
      <c r="J57" s="33"/>
      <c r="K57" s="35">
        <f t="shared" si="12"/>
        <v>0</v>
      </c>
    </row>
    <row r="58" spans="2:11">
      <c r="B58" s="16" t="s">
        <v>93</v>
      </c>
      <c r="C58" s="17" t="s">
        <v>82</v>
      </c>
      <c r="D58" s="18" t="s">
        <v>32</v>
      </c>
      <c r="E58" s="19">
        <v>24</v>
      </c>
      <c r="F58" s="158"/>
      <c r="G58" s="159">
        <f t="shared" si="0"/>
        <v>0</v>
      </c>
      <c r="H58" s="93"/>
      <c r="I58" s="34">
        <f t="shared" si="11"/>
        <v>0</v>
      </c>
      <c r="J58" s="33"/>
      <c r="K58" s="35">
        <f t="shared" si="12"/>
        <v>0</v>
      </c>
    </row>
    <row r="59" spans="2:11">
      <c r="B59" s="16" t="s">
        <v>94</v>
      </c>
      <c r="C59" s="17" t="s">
        <v>95</v>
      </c>
      <c r="D59" s="18" t="s">
        <v>32</v>
      </c>
      <c r="E59" s="19">
        <v>24</v>
      </c>
      <c r="F59" s="158"/>
      <c r="G59" s="159">
        <f t="shared" si="0"/>
        <v>0</v>
      </c>
      <c r="H59" s="103"/>
      <c r="I59" s="21"/>
      <c r="J59" s="20"/>
      <c r="K59" s="22"/>
    </row>
    <row r="60" spans="2:11" ht="15" thickBot="1">
      <c r="B60" s="23" t="s">
        <v>96</v>
      </c>
      <c r="C60" s="24" t="s">
        <v>97</v>
      </c>
      <c r="D60" s="25" t="s">
        <v>32</v>
      </c>
      <c r="E60" s="26">
        <v>24</v>
      </c>
      <c r="F60" s="187"/>
      <c r="G60" s="159">
        <f t="shared" si="0"/>
        <v>0</v>
      </c>
      <c r="H60" s="104"/>
      <c r="I60" s="28"/>
      <c r="J60" s="27"/>
      <c r="K60" s="29"/>
    </row>
    <row r="61" spans="2:11">
      <c r="B61" s="30">
        <v>8</v>
      </c>
      <c r="C61" s="12" t="s">
        <v>98</v>
      </c>
      <c r="D61" s="13"/>
      <c r="E61" s="14"/>
      <c r="F61" s="160"/>
      <c r="G61" s="161">
        <f>SUM(G62:G64)</f>
        <v>0</v>
      </c>
      <c r="H61" s="105"/>
      <c r="I61" s="115">
        <f>+I62+I63</f>
        <v>0</v>
      </c>
      <c r="J61" s="31"/>
      <c r="K61" s="111">
        <f>+K62+K63</f>
        <v>0</v>
      </c>
    </row>
    <row r="62" spans="2:11">
      <c r="B62" s="16" t="s">
        <v>99</v>
      </c>
      <c r="C62" s="41" t="s">
        <v>100</v>
      </c>
      <c r="D62" s="50" t="s">
        <v>101</v>
      </c>
      <c r="E62" s="36">
        <v>10.8</v>
      </c>
      <c r="F62" s="158"/>
      <c r="G62" s="159">
        <f t="shared" si="0"/>
        <v>0</v>
      </c>
      <c r="H62" s="103"/>
      <c r="I62" s="21"/>
      <c r="J62" s="20"/>
      <c r="K62" s="22"/>
    </row>
    <row r="63" spans="2:11">
      <c r="B63" s="16" t="s">
        <v>102</v>
      </c>
      <c r="C63" s="41" t="s">
        <v>103</v>
      </c>
      <c r="D63" s="42" t="s">
        <v>104</v>
      </c>
      <c r="E63" s="36">
        <v>16</v>
      </c>
      <c r="F63" s="158"/>
      <c r="G63" s="159">
        <f t="shared" si="0"/>
        <v>0</v>
      </c>
      <c r="H63" s="103"/>
      <c r="I63" s="21"/>
      <c r="J63" s="20"/>
      <c r="K63" s="22"/>
    </row>
    <row r="64" spans="2:11" ht="15" thickBot="1">
      <c r="B64" s="23" t="s">
        <v>105</v>
      </c>
      <c r="C64" s="51" t="s">
        <v>106</v>
      </c>
      <c r="D64" s="52" t="s">
        <v>107</v>
      </c>
      <c r="E64" s="49">
        <v>16</v>
      </c>
      <c r="F64" s="158"/>
      <c r="G64" s="159">
        <f t="shared" si="0"/>
        <v>0</v>
      </c>
      <c r="H64" s="104"/>
      <c r="I64" s="28"/>
      <c r="J64" s="27"/>
      <c r="K64" s="29"/>
    </row>
    <row r="65" spans="2:11">
      <c r="B65" s="30">
        <v>9</v>
      </c>
      <c r="C65" s="12" t="s">
        <v>108</v>
      </c>
      <c r="D65" s="13"/>
      <c r="E65" s="14"/>
      <c r="F65" s="160"/>
      <c r="G65" s="161">
        <f>SUM(G66:G72)</f>
        <v>0</v>
      </c>
      <c r="H65" s="105"/>
      <c r="I65" s="115">
        <f>SUM(I66:I70)</f>
        <v>0</v>
      </c>
      <c r="J65" s="31"/>
      <c r="K65" s="111">
        <f>SUM(K66:K70)</f>
        <v>0</v>
      </c>
    </row>
    <row r="66" spans="2:11">
      <c r="B66" s="16" t="s">
        <v>109</v>
      </c>
      <c r="C66" s="17" t="s">
        <v>21</v>
      </c>
      <c r="D66" s="18" t="s">
        <v>22</v>
      </c>
      <c r="E66" s="19">
        <v>1</v>
      </c>
      <c r="F66" s="158"/>
      <c r="G66" s="159">
        <f t="shared" si="0"/>
        <v>0</v>
      </c>
      <c r="H66" s="93"/>
      <c r="I66" s="34">
        <f>+H66*E66</f>
        <v>0</v>
      </c>
      <c r="J66" s="33"/>
      <c r="K66" s="35">
        <f>+J66*E66</f>
        <v>0</v>
      </c>
    </row>
    <row r="67" spans="2:11">
      <c r="B67" s="16" t="s">
        <v>110</v>
      </c>
      <c r="C67" s="17" t="s">
        <v>24</v>
      </c>
      <c r="D67" s="18" t="s">
        <v>22</v>
      </c>
      <c r="E67" s="19">
        <v>1</v>
      </c>
      <c r="F67" s="158"/>
      <c r="G67" s="159">
        <f t="shared" si="0"/>
        <v>0</v>
      </c>
      <c r="H67" s="93"/>
      <c r="I67" s="34">
        <f t="shared" ref="I67:I70" si="13">+H67*E67</f>
        <v>0</v>
      </c>
      <c r="J67" s="33"/>
      <c r="K67" s="35">
        <f t="shared" ref="K67:K70" si="14">+J67*E67</f>
        <v>0</v>
      </c>
    </row>
    <row r="68" spans="2:11">
      <c r="B68" s="16" t="s">
        <v>111</v>
      </c>
      <c r="C68" s="17" t="s">
        <v>26</v>
      </c>
      <c r="D68" s="18" t="s">
        <v>22</v>
      </c>
      <c r="E68" s="19">
        <v>1</v>
      </c>
      <c r="F68" s="158"/>
      <c r="G68" s="159">
        <f t="shared" si="0"/>
        <v>0</v>
      </c>
      <c r="H68" s="93"/>
      <c r="I68" s="34">
        <f t="shared" si="13"/>
        <v>0</v>
      </c>
      <c r="J68" s="33"/>
      <c r="K68" s="35">
        <f t="shared" si="14"/>
        <v>0</v>
      </c>
    </row>
    <row r="69" spans="2:11">
      <c r="B69" s="16" t="s">
        <v>112</v>
      </c>
      <c r="C69" s="17" t="s">
        <v>113</v>
      </c>
      <c r="D69" s="18" t="s">
        <v>32</v>
      </c>
      <c r="E69" s="19">
        <v>2</v>
      </c>
      <c r="F69" s="158"/>
      <c r="G69" s="159">
        <f t="shared" si="0"/>
        <v>0</v>
      </c>
      <c r="H69" s="93"/>
      <c r="I69" s="34">
        <f t="shared" si="13"/>
        <v>0</v>
      </c>
      <c r="J69" s="33"/>
      <c r="K69" s="35">
        <f t="shared" si="14"/>
        <v>0</v>
      </c>
    </row>
    <row r="70" spans="2:11">
      <c r="B70" s="16" t="s">
        <v>114</v>
      </c>
      <c r="C70" s="17" t="s">
        <v>115</v>
      </c>
      <c r="D70" s="18" t="s">
        <v>32</v>
      </c>
      <c r="E70" s="19">
        <v>2</v>
      </c>
      <c r="F70" s="158"/>
      <c r="G70" s="159">
        <f t="shared" si="0"/>
        <v>0</v>
      </c>
      <c r="H70" s="93"/>
      <c r="I70" s="34">
        <f t="shared" si="13"/>
        <v>0</v>
      </c>
      <c r="J70" s="33"/>
      <c r="K70" s="35">
        <f t="shared" si="14"/>
        <v>0</v>
      </c>
    </row>
    <row r="71" spans="2:11">
      <c r="B71" s="16" t="s">
        <v>116</v>
      </c>
      <c r="C71" s="17" t="s">
        <v>117</v>
      </c>
      <c r="D71" s="18" t="s">
        <v>32</v>
      </c>
      <c r="E71" s="19">
        <v>2</v>
      </c>
      <c r="F71" s="158"/>
      <c r="G71" s="159">
        <f t="shared" si="0"/>
        <v>0</v>
      </c>
      <c r="H71" s="103"/>
      <c r="I71" s="21"/>
      <c r="J71" s="20"/>
      <c r="K71" s="22"/>
    </row>
    <row r="72" spans="2:11" ht="15" thickBot="1">
      <c r="B72" s="23" t="s">
        <v>118</v>
      </c>
      <c r="C72" s="24" t="s">
        <v>38</v>
      </c>
      <c r="D72" s="25" t="s">
        <v>16</v>
      </c>
      <c r="E72" s="26">
        <v>1</v>
      </c>
      <c r="F72" s="187"/>
      <c r="G72" s="159">
        <f t="shared" si="0"/>
        <v>0</v>
      </c>
      <c r="H72" s="104"/>
      <c r="I72" s="28"/>
      <c r="J72" s="27"/>
      <c r="K72" s="29"/>
    </row>
    <row r="73" spans="2:11">
      <c r="B73" s="30">
        <v>10</v>
      </c>
      <c r="C73" s="12" t="s">
        <v>119</v>
      </c>
      <c r="D73" s="13"/>
      <c r="E73" s="14"/>
      <c r="F73" s="160"/>
      <c r="G73" s="161">
        <f>SUM(G74:G83)</f>
        <v>0</v>
      </c>
      <c r="H73" s="105"/>
      <c r="I73" s="115">
        <f>SUM(I74:I81)</f>
        <v>0</v>
      </c>
      <c r="J73" s="31"/>
      <c r="K73" s="111">
        <f>SUM(K74:K81)</f>
        <v>0</v>
      </c>
    </row>
    <row r="74" spans="2:11">
      <c r="B74" s="16" t="s">
        <v>120</v>
      </c>
      <c r="C74" s="17" t="s">
        <v>21</v>
      </c>
      <c r="D74" s="18" t="s">
        <v>22</v>
      </c>
      <c r="E74" s="19">
        <v>1</v>
      </c>
      <c r="F74" s="158"/>
      <c r="G74" s="159">
        <f t="shared" ref="G74:G128" si="15">+E74*F74</f>
        <v>0</v>
      </c>
      <c r="H74" s="93"/>
      <c r="I74" s="34">
        <f>+H74*E74</f>
        <v>0</v>
      </c>
      <c r="J74" s="33"/>
      <c r="K74" s="35">
        <f>+J74*E74</f>
        <v>0</v>
      </c>
    </row>
    <row r="75" spans="2:11">
      <c r="B75" s="16" t="s">
        <v>121</v>
      </c>
      <c r="C75" s="17" t="s">
        <v>24</v>
      </c>
      <c r="D75" s="18" t="s">
        <v>22</v>
      </c>
      <c r="E75" s="19">
        <v>1</v>
      </c>
      <c r="F75" s="158"/>
      <c r="G75" s="159">
        <f t="shared" si="15"/>
        <v>0</v>
      </c>
      <c r="H75" s="93"/>
      <c r="I75" s="34">
        <f t="shared" ref="I75:I81" si="16">+H75*E75</f>
        <v>0</v>
      </c>
      <c r="J75" s="33"/>
      <c r="K75" s="35">
        <f t="shared" ref="K75:K81" si="17">+J75*E75</f>
        <v>0</v>
      </c>
    </row>
    <row r="76" spans="2:11">
      <c r="B76" s="16" t="s">
        <v>122</v>
      </c>
      <c r="C76" s="17" t="s">
        <v>26</v>
      </c>
      <c r="D76" s="18" t="s">
        <v>22</v>
      </c>
      <c r="E76" s="19">
        <v>1</v>
      </c>
      <c r="F76" s="158"/>
      <c r="G76" s="159">
        <f t="shared" si="15"/>
        <v>0</v>
      </c>
      <c r="H76" s="93"/>
      <c r="I76" s="34">
        <f t="shared" si="16"/>
        <v>0</v>
      </c>
      <c r="J76" s="33"/>
      <c r="K76" s="35">
        <f t="shared" si="17"/>
        <v>0</v>
      </c>
    </row>
    <row r="77" spans="2:11">
      <c r="B77" s="16" t="s">
        <v>123</v>
      </c>
      <c r="C77" s="17" t="s">
        <v>124</v>
      </c>
      <c r="D77" s="18" t="s">
        <v>32</v>
      </c>
      <c r="E77" s="19">
        <v>1</v>
      </c>
      <c r="F77" s="158"/>
      <c r="G77" s="159">
        <f t="shared" si="15"/>
        <v>0</v>
      </c>
      <c r="H77" s="93"/>
      <c r="I77" s="34">
        <f t="shared" si="16"/>
        <v>0</v>
      </c>
      <c r="J77" s="33"/>
      <c r="K77" s="35">
        <f t="shared" si="17"/>
        <v>0</v>
      </c>
    </row>
    <row r="78" spans="2:11">
      <c r="B78" s="16" t="s">
        <v>125</v>
      </c>
      <c r="C78" s="17" t="s">
        <v>126</v>
      </c>
      <c r="D78" s="18" t="s">
        <v>32</v>
      </c>
      <c r="E78" s="19">
        <v>2</v>
      </c>
      <c r="F78" s="158"/>
      <c r="G78" s="159">
        <f t="shared" si="15"/>
        <v>0</v>
      </c>
      <c r="H78" s="93"/>
      <c r="I78" s="34">
        <f t="shared" si="16"/>
        <v>0</v>
      </c>
      <c r="J78" s="33"/>
      <c r="K78" s="35">
        <f t="shared" si="17"/>
        <v>0</v>
      </c>
    </row>
    <row r="79" spans="2:11">
      <c r="B79" s="16" t="s">
        <v>127</v>
      </c>
      <c r="C79" s="17" t="s">
        <v>128</v>
      </c>
      <c r="D79" s="18" t="s">
        <v>32</v>
      </c>
      <c r="E79" s="19">
        <v>1</v>
      </c>
      <c r="F79" s="158"/>
      <c r="G79" s="159">
        <f t="shared" si="15"/>
        <v>0</v>
      </c>
      <c r="H79" s="93"/>
      <c r="I79" s="34">
        <f t="shared" si="16"/>
        <v>0</v>
      </c>
      <c r="J79" s="33"/>
      <c r="K79" s="35">
        <f t="shared" si="17"/>
        <v>0</v>
      </c>
    </row>
    <row r="80" spans="2:11">
      <c r="B80" s="16" t="s">
        <v>129</v>
      </c>
      <c r="C80" s="17" t="s">
        <v>130</v>
      </c>
      <c r="D80" s="18" t="s">
        <v>22</v>
      </c>
      <c r="E80" s="19">
        <v>1</v>
      </c>
      <c r="F80" s="158"/>
      <c r="G80" s="159">
        <f t="shared" si="15"/>
        <v>0</v>
      </c>
      <c r="H80" s="93"/>
      <c r="I80" s="34">
        <f t="shared" si="16"/>
        <v>0</v>
      </c>
      <c r="J80" s="33"/>
      <c r="K80" s="35">
        <f t="shared" si="17"/>
        <v>0</v>
      </c>
    </row>
    <row r="81" spans="2:11">
      <c r="B81" s="16" t="s">
        <v>131</v>
      </c>
      <c r="C81" s="17" t="s">
        <v>132</v>
      </c>
      <c r="D81" s="18" t="s">
        <v>32</v>
      </c>
      <c r="E81" s="19">
        <v>16</v>
      </c>
      <c r="F81" s="158"/>
      <c r="G81" s="159">
        <f t="shared" si="15"/>
        <v>0</v>
      </c>
      <c r="H81" s="93"/>
      <c r="I81" s="34">
        <f t="shared" si="16"/>
        <v>0</v>
      </c>
      <c r="J81" s="33"/>
      <c r="K81" s="35">
        <f t="shared" si="17"/>
        <v>0</v>
      </c>
    </row>
    <row r="82" spans="2:11">
      <c r="B82" s="16" t="s">
        <v>133</v>
      </c>
      <c r="C82" s="17" t="s">
        <v>61</v>
      </c>
      <c r="D82" s="18" t="s">
        <v>32</v>
      </c>
      <c r="E82" s="19">
        <v>16</v>
      </c>
      <c r="F82" s="158"/>
      <c r="G82" s="159">
        <f t="shared" si="15"/>
        <v>0</v>
      </c>
      <c r="H82" s="103"/>
      <c r="I82" s="21"/>
      <c r="J82" s="20"/>
      <c r="K82" s="22"/>
    </row>
    <row r="83" spans="2:11" ht="15" thickBot="1">
      <c r="B83" s="23" t="s">
        <v>134</v>
      </c>
      <c r="C83" s="24" t="s">
        <v>38</v>
      </c>
      <c r="D83" s="25" t="s">
        <v>16</v>
      </c>
      <c r="E83" s="26">
        <v>1</v>
      </c>
      <c r="F83" s="187"/>
      <c r="G83" s="159">
        <f t="shared" si="15"/>
        <v>0</v>
      </c>
      <c r="H83" s="104"/>
      <c r="I83" s="28"/>
      <c r="J83" s="27"/>
      <c r="K83" s="29"/>
    </row>
    <row r="84" spans="2:11">
      <c r="B84" s="30">
        <v>11</v>
      </c>
      <c r="C84" s="12" t="s">
        <v>135</v>
      </c>
      <c r="D84" s="13"/>
      <c r="E84" s="14"/>
      <c r="F84" s="160"/>
      <c r="G84" s="161">
        <f>SUM(G85:G91)</f>
        <v>0</v>
      </c>
      <c r="H84" s="105"/>
      <c r="I84" s="115">
        <f>SUM(I85:I87)</f>
        <v>0</v>
      </c>
      <c r="J84" s="31"/>
      <c r="K84" s="111">
        <f>SUM(K85:K87)</f>
        <v>0</v>
      </c>
    </row>
    <row r="85" spans="2:11">
      <c r="B85" s="16" t="s">
        <v>136</v>
      </c>
      <c r="C85" s="17" t="s">
        <v>21</v>
      </c>
      <c r="D85" s="18" t="s">
        <v>22</v>
      </c>
      <c r="E85" s="19">
        <v>1</v>
      </c>
      <c r="F85" s="158"/>
      <c r="G85" s="159">
        <f t="shared" si="15"/>
        <v>0</v>
      </c>
      <c r="H85" s="93"/>
      <c r="I85" s="53">
        <f>+H85*E85</f>
        <v>0</v>
      </c>
      <c r="J85" s="33"/>
      <c r="K85" s="54">
        <f>+J85*E85</f>
        <v>0</v>
      </c>
    </row>
    <row r="86" spans="2:11">
      <c r="B86" s="16" t="s">
        <v>137</v>
      </c>
      <c r="C86" s="17" t="s">
        <v>24</v>
      </c>
      <c r="D86" s="18" t="s">
        <v>22</v>
      </c>
      <c r="E86" s="19">
        <v>1</v>
      </c>
      <c r="F86" s="158"/>
      <c r="G86" s="159">
        <f t="shared" si="15"/>
        <v>0</v>
      </c>
      <c r="H86" s="93"/>
      <c r="I86" s="53">
        <f t="shared" ref="I86:I87" si="18">+H86*E86</f>
        <v>0</v>
      </c>
      <c r="J86" s="33"/>
      <c r="K86" s="54">
        <f t="shared" ref="K86:K87" si="19">+J86*E86</f>
        <v>0</v>
      </c>
    </row>
    <row r="87" spans="2:11">
      <c r="B87" s="16" t="s">
        <v>138</v>
      </c>
      <c r="C87" s="17" t="s">
        <v>26</v>
      </c>
      <c r="D87" s="18" t="s">
        <v>22</v>
      </c>
      <c r="E87" s="19">
        <v>1</v>
      </c>
      <c r="F87" s="158"/>
      <c r="G87" s="159">
        <f t="shared" si="15"/>
        <v>0</v>
      </c>
      <c r="H87" s="93"/>
      <c r="I87" s="53">
        <f t="shared" si="18"/>
        <v>0</v>
      </c>
      <c r="J87" s="33"/>
      <c r="K87" s="54">
        <f t="shared" si="19"/>
        <v>0</v>
      </c>
    </row>
    <row r="88" spans="2:11">
      <c r="B88" s="16" t="s">
        <v>139</v>
      </c>
      <c r="C88" s="17" t="s">
        <v>140</v>
      </c>
      <c r="D88" s="18" t="s">
        <v>16</v>
      </c>
      <c r="E88" s="19">
        <v>1</v>
      </c>
      <c r="F88" s="158"/>
      <c r="G88" s="159">
        <f t="shared" si="15"/>
        <v>0</v>
      </c>
      <c r="H88" s="103"/>
      <c r="I88" s="21"/>
      <c r="J88" s="20"/>
      <c r="K88" s="22"/>
    </row>
    <row r="89" spans="2:11">
      <c r="B89" s="16" t="s">
        <v>141</v>
      </c>
      <c r="C89" s="17" t="s">
        <v>142</v>
      </c>
      <c r="D89" s="18" t="s">
        <v>16</v>
      </c>
      <c r="E89" s="19">
        <v>1</v>
      </c>
      <c r="F89" s="158"/>
      <c r="G89" s="159">
        <f t="shared" si="15"/>
        <v>0</v>
      </c>
      <c r="H89" s="103"/>
      <c r="I89" s="21"/>
      <c r="J89" s="20"/>
      <c r="K89" s="22"/>
    </row>
    <row r="90" spans="2:11">
      <c r="B90" s="16" t="s">
        <v>143</v>
      </c>
      <c r="C90" s="17" t="s">
        <v>144</v>
      </c>
      <c r="D90" s="18" t="s">
        <v>16</v>
      </c>
      <c r="E90" s="19">
        <v>1</v>
      </c>
      <c r="F90" s="158"/>
      <c r="G90" s="159">
        <f t="shared" si="15"/>
        <v>0</v>
      </c>
      <c r="H90" s="103"/>
      <c r="I90" s="21"/>
      <c r="J90" s="20"/>
      <c r="K90" s="22"/>
    </row>
    <row r="91" spans="2:11" ht="15" thickBot="1">
      <c r="B91" s="23" t="s">
        <v>145</v>
      </c>
      <c r="C91" s="24" t="s">
        <v>146</v>
      </c>
      <c r="D91" s="25" t="s">
        <v>16</v>
      </c>
      <c r="E91" s="26">
        <v>1</v>
      </c>
      <c r="F91" s="187"/>
      <c r="G91" s="159">
        <f t="shared" si="15"/>
        <v>0</v>
      </c>
      <c r="H91" s="104"/>
      <c r="I91" s="28"/>
      <c r="J91" s="27"/>
      <c r="K91" s="29"/>
    </row>
    <row r="92" spans="2:11">
      <c r="B92" s="30">
        <v>12</v>
      </c>
      <c r="C92" s="12" t="s">
        <v>147</v>
      </c>
      <c r="D92" s="13"/>
      <c r="E92" s="14"/>
      <c r="F92" s="160"/>
      <c r="G92" s="161">
        <f>SUM(G93:G99)</f>
        <v>0</v>
      </c>
      <c r="H92" s="105"/>
      <c r="I92" s="115">
        <f>SUM(I93:I95)</f>
        <v>0</v>
      </c>
      <c r="J92" s="31"/>
      <c r="K92" s="111">
        <f>SUM(K93:K95)</f>
        <v>0</v>
      </c>
    </row>
    <row r="93" spans="2:11">
      <c r="B93" s="16" t="s">
        <v>148</v>
      </c>
      <c r="C93" s="17" t="s">
        <v>21</v>
      </c>
      <c r="D93" s="18" t="s">
        <v>22</v>
      </c>
      <c r="E93" s="19">
        <v>1</v>
      </c>
      <c r="F93" s="158"/>
      <c r="G93" s="159">
        <f t="shared" si="15"/>
        <v>0</v>
      </c>
      <c r="H93" s="93"/>
      <c r="I93" s="34">
        <f>+H93*E93</f>
        <v>0</v>
      </c>
      <c r="J93" s="33"/>
      <c r="K93" s="35">
        <f>+J93*E93</f>
        <v>0</v>
      </c>
    </row>
    <row r="94" spans="2:11">
      <c r="B94" s="16" t="s">
        <v>149</v>
      </c>
      <c r="C94" s="17" t="s">
        <v>24</v>
      </c>
      <c r="D94" s="18" t="s">
        <v>22</v>
      </c>
      <c r="E94" s="19">
        <v>1</v>
      </c>
      <c r="F94" s="158"/>
      <c r="G94" s="159">
        <f t="shared" si="15"/>
        <v>0</v>
      </c>
      <c r="H94" s="93"/>
      <c r="I94" s="34">
        <f t="shared" ref="I94:I95" si="20">+H94*E94</f>
        <v>0</v>
      </c>
      <c r="J94" s="33"/>
      <c r="K94" s="35">
        <f t="shared" ref="K94:K95" si="21">+J94*E94</f>
        <v>0</v>
      </c>
    </row>
    <row r="95" spans="2:11">
      <c r="B95" s="48" t="s">
        <v>150</v>
      </c>
      <c r="C95" s="41" t="s">
        <v>26</v>
      </c>
      <c r="D95" s="42" t="s">
        <v>22</v>
      </c>
      <c r="E95" s="36">
        <v>1</v>
      </c>
      <c r="F95" s="158"/>
      <c r="G95" s="159">
        <f t="shared" si="15"/>
        <v>0</v>
      </c>
      <c r="H95" s="93"/>
      <c r="I95" s="34">
        <f t="shared" si="20"/>
        <v>0</v>
      </c>
      <c r="J95" s="33"/>
      <c r="K95" s="35">
        <f t="shared" si="21"/>
        <v>0</v>
      </c>
    </row>
    <row r="96" spans="2:11">
      <c r="B96" s="48" t="s">
        <v>151</v>
      </c>
      <c r="C96" s="41" t="s">
        <v>152</v>
      </c>
      <c r="D96" s="42" t="s">
        <v>153</v>
      </c>
      <c r="E96" s="36">
        <v>23</v>
      </c>
      <c r="F96" s="158"/>
      <c r="G96" s="159">
        <f t="shared" si="15"/>
        <v>0</v>
      </c>
      <c r="H96" s="103"/>
      <c r="I96" s="21"/>
      <c r="J96" s="20"/>
      <c r="K96" s="22"/>
    </row>
    <row r="97" spans="2:11">
      <c r="B97" s="16" t="s">
        <v>154</v>
      </c>
      <c r="C97" s="17" t="s">
        <v>144</v>
      </c>
      <c r="D97" s="18" t="s">
        <v>22</v>
      </c>
      <c r="E97" s="19">
        <v>1</v>
      </c>
      <c r="F97" s="158"/>
      <c r="G97" s="159">
        <f t="shared" si="15"/>
        <v>0</v>
      </c>
      <c r="H97" s="103"/>
      <c r="I97" s="21"/>
      <c r="J97" s="20"/>
      <c r="K97" s="22"/>
    </row>
    <row r="98" spans="2:11">
      <c r="B98" s="16" t="s">
        <v>155</v>
      </c>
      <c r="C98" s="17" t="s">
        <v>156</v>
      </c>
      <c r="D98" s="18" t="s">
        <v>153</v>
      </c>
      <c r="E98" s="19">
        <v>23</v>
      </c>
      <c r="F98" s="158"/>
      <c r="G98" s="159">
        <f t="shared" si="15"/>
        <v>0</v>
      </c>
      <c r="H98" s="106"/>
      <c r="I98" s="39"/>
      <c r="J98" s="38"/>
      <c r="K98" s="40"/>
    </row>
    <row r="99" spans="2:11" ht="15" thickBot="1">
      <c r="B99" s="23" t="s">
        <v>157</v>
      </c>
      <c r="C99" s="24" t="s">
        <v>38</v>
      </c>
      <c r="D99" s="25" t="s">
        <v>22</v>
      </c>
      <c r="E99" s="26">
        <v>1</v>
      </c>
      <c r="F99" s="187"/>
      <c r="G99" s="159">
        <f t="shared" si="15"/>
        <v>0</v>
      </c>
      <c r="H99" s="104"/>
      <c r="I99" s="28"/>
      <c r="J99" s="27"/>
      <c r="K99" s="29"/>
    </row>
    <row r="100" spans="2:11">
      <c r="B100" s="30">
        <v>13</v>
      </c>
      <c r="C100" s="12" t="s">
        <v>158</v>
      </c>
      <c r="D100" s="13"/>
      <c r="E100" s="14"/>
      <c r="F100" s="160"/>
      <c r="G100" s="161">
        <f>SUM(G101:G108)</f>
        <v>0</v>
      </c>
      <c r="H100" s="105"/>
      <c r="I100" s="115">
        <f>SUM(I101:I104)</f>
        <v>0</v>
      </c>
      <c r="J100" s="31"/>
      <c r="K100" s="111">
        <f>SUM(K101:K104)</f>
        <v>0</v>
      </c>
    </row>
    <row r="101" spans="2:11">
      <c r="B101" s="16" t="s">
        <v>159</v>
      </c>
      <c r="C101" s="17" t="s">
        <v>21</v>
      </c>
      <c r="D101" s="18" t="s">
        <v>22</v>
      </c>
      <c r="E101" s="19">
        <v>1</v>
      </c>
      <c r="F101" s="158"/>
      <c r="G101" s="159">
        <f t="shared" si="15"/>
        <v>0</v>
      </c>
      <c r="H101" s="93"/>
      <c r="I101" s="34">
        <f>+H101*E101</f>
        <v>0</v>
      </c>
      <c r="J101" s="33"/>
      <c r="K101" s="35">
        <f>+J101*E101</f>
        <v>0</v>
      </c>
    </row>
    <row r="102" spans="2:11">
      <c r="B102" s="16" t="s">
        <v>160</v>
      </c>
      <c r="C102" s="17" t="s">
        <v>24</v>
      </c>
      <c r="D102" s="18" t="s">
        <v>22</v>
      </c>
      <c r="E102" s="19">
        <v>1</v>
      </c>
      <c r="F102" s="158"/>
      <c r="G102" s="159">
        <f t="shared" si="15"/>
        <v>0</v>
      </c>
      <c r="H102" s="93"/>
      <c r="I102" s="34">
        <f t="shared" ref="I102:I104" si="22">+H102*E102</f>
        <v>0</v>
      </c>
      <c r="J102" s="33"/>
      <c r="K102" s="35">
        <f t="shared" ref="K102:K104" si="23">+J102*E102</f>
        <v>0</v>
      </c>
    </row>
    <row r="103" spans="2:11">
      <c r="B103" s="16" t="s">
        <v>161</v>
      </c>
      <c r="C103" s="17" t="s">
        <v>26</v>
      </c>
      <c r="D103" s="18" t="s">
        <v>22</v>
      </c>
      <c r="E103" s="36">
        <v>1</v>
      </c>
      <c r="F103" s="158"/>
      <c r="G103" s="159">
        <f t="shared" si="15"/>
        <v>0</v>
      </c>
      <c r="H103" s="93"/>
      <c r="I103" s="34">
        <f t="shared" si="22"/>
        <v>0</v>
      </c>
      <c r="J103" s="33"/>
      <c r="K103" s="35">
        <f t="shared" si="23"/>
        <v>0</v>
      </c>
    </row>
    <row r="104" spans="2:11">
      <c r="B104" s="16" t="s">
        <v>162</v>
      </c>
      <c r="C104" s="17" t="s">
        <v>163</v>
      </c>
      <c r="D104" s="18" t="s">
        <v>16</v>
      </c>
      <c r="E104" s="36">
        <v>1</v>
      </c>
      <c r="F104" s="158"/>
      <c r="G104" s="159">
        <f t="shared" si="15"/>
        <v>0</v>
      </c>
      <c r="H104" s="93"/>
      <c r="I104" s="34">
        <f t="shared" si="22"/>
        <v>0</v>
      </c>
      <c r="J104" s="33"/>
      <c r="K104" s="35">
        <f t="shared" si="23"/>
        <v>0</v>
      </c>
    </row>
    <row r="105" spans="2:11">
      <c r="B105" s="48" t="s">
        <v>164</v>
      </c>
      <c r="C105" s="41" t="s">
        <v>165</v>
      </c>
      <c r="D105" s="42" t="s">
        <v>83</v>
      </c>
      <c r="E105" s="36">
        <v>16</v>
      </c>
      <c r="F105" s="158"/>
      <c r="G105" s="159">
        <f t="shared" si="15"/>
        <v>0</v>
      </c>
      <c r="H105" s="103"/>
      <c r="I105" s="21"/>
      <c r="J105" s="20"/>
      <c r="K105" s="22"/>
    </row>
    <row r="106" spans="2:11">
      <c r="B106" s="48" t="s">
        <v>166</v>
      </c>
      <c r="C106" s="41" t="s">
        <v>167</v>
      </c>
      <c r="D106" s="42" t="s">
        <v>16</v>
      </c>
      <c r="E106" s="36">
        <v>1</v>
      </c>
      <c r="F106" s="158"/>
      <c r="G106" s="159">
        <f t="shared" si="15"/>
        <v>0</v>
      </c>
      <c r="H106" s="103"/>
      <c r="I106" s="21"/>
      <c r="J106" s="20"/>
      <c r="K106" s="22"/>
    </row>
    <row r="107" spans="2:11">
      <c r="B107" s="16" t="s">
        <v>168</v>
      </c>
      <c r="C107" s="17" t="s">
        <v>61</v>
      </c>
      <c r="D107" s="18" t="s">
        <v>16</v>
      </c>
      <c r="E107" s="36">
        <v>1</v>
      </c>
      <c r="F107" s="158"/>
      <c r="G107" s="159">
        <f t="shared" si="15"/>
        <v>0</v>
      </c>
      <c r="H107" s="103"/>
      <c r="I107" s="21"/>
      <c r="J107" s="20"/>
      <c r="K107" s="22"/>
    </row>
    <row r="108" spans="2:11" ht="15" thickBot="1">
      <c r="B108" s="23" t="s">
        <v>169</v>
      </c>
      <c r="C108" s="24" t="s">
        <v>38</v>
      </c>
      <c r="D108" s="25" t="s">
        <v>16</v>
      </c>
      <c r="E108" s="49">
        <v>1</v>
      </c>
      <c r="F108" s="187"/>
      <c r="G108" s="159">
        <f t="shared" si="15"/>
        <v>0</v>
      </c>
      <c r="H108" s="104"/>
      <c r="I108" s="28"/>
      <c r="J108" s="27"/>
      <c r="K108" s="29"/>
    </row>
    <row r="109" spans="2:11">
      <c r="B109" s="30">
        <v>14</v>
      </c>
      <c r="C109" s="12" t="s">
        <v>170</v>
      </c>
      <c r="D109" s="13"/>
      <c r="E109" s="14"/>
      <c r="F109" s="160"/>
      <c r="G109" s="161">
        <f>SUM(G110:G119)</f>
        <v>0</v>
      </c>
      <c r="H109" s="107"/>
      <c r="I109" s="115">
        <f>SUM(I110:I118)</f>
        <v>0</v>
      </c>
      <c r="J109" s="55"/>
      <c r="K109" s="111">
        <f>SUM(K110:K118)</f>
        <v>0</v>
      </c>
    </row>
    <row r="110" spans="2:11">
      <c r="B110" s="16" t="s">
        <v>171</v>
      </c>
      <c r="C110" s="17" t="s">
        <v>21</v>
      </c>
      <c r="D110" s="18" t="s">
        <v>22</v>
      </c>
      <c r="E110" s="19">
        <v>1</v>
      </c>
      <c r="F110" s="158"/>
      <c r="G110" s="159">
        <f t="shared" si="15"/>
        <v>0</v>
      </c>
      <c r="H110" s="93"/>
      <c r="I110" s="56">
        <f>+H110*E110</f>
        <v>0</v>
      </c>
      <c r="J110" s="33"/>
      <c r="K110" s="54">
        <f>+J110*E110</f>
        <v>0</v>
      </c>
    </row>
    <row r="111" spans="2:11">
      <c r="B111" s="16" t="s">
        <v>172</v>
      </c>
      <c r="C111" s="17" t="s">
        <v>24</v>
      </c>
      <c r="D111" s="18" t="s">
        <v>22</v>
      </c>
      <c r="E111" s="19">
        <v>1</v>
      </c>
      <c r="F111" s="158"/>
      <c r="G111" s="159">
        <f t="shared" si="15"/>
        <v>0</v>
      </c>
      <c r="H111" s="93"/>
      <c r="I111" s="56">
        <f t="shared" ref="I111:I118" si="24">+H111*E111</f>
        <v>0</v>
      </c>
      <c r="J111" s="33"/>
      <c r="K111" s="54">
        <f t="shared" ref="K111:K118" si="25">+J111*E111</f>
        <v>0</v>
      </c>
    </row>
    <row r="112" spans="2:11">
      <c r="B112" s="16" t="s">
        <v>173</v>
      </c>
      <c r="C112" s="17" t="s">
        <v>26</v>
      </c>
      <c r="D112" s="18" t="s">
        <v>22</v>
      </c>
      <c r="E112" s="19">
        <v>1</v>
      </c>
      <c r="F112" s="158"/>
      <c r="G112" s="159">
        <f t="shared" si="15"/>
        <v>0</v>
      </c>
      <c r="H112" s="93"/>
      <c r="I112" s="56">
        <f t="shared" si="24"/>
        <v>0</v>
      </c>
      <c r="J112" s="33"/>
      <c r="K112" s="54">
        <f t="shared" si="25"/>
        <v>0</v>
      </c>
    </row>
    <row r="113" spans="2:11">
      <c r="B113" s="16" t="s">
        <v>174</v>
      </c>
      <c r="C113" s="41" t="s">
        <v>175</v>
      </c>
      <c r="D113" s="42" t="s">
        <v>22</v>
      </c>
      <c r="E113" s="36">
        <v>1</v>
      </c>
      <c r="F113" s="158"/>
      <c r="G113" s="159">
        <f t="shared" si="15"/>
        <v>0</v>
      </c>
      <c r="H113" s="93"/>
      <c r="I113" s="56">
        <f t="shared" si="24"/>
        <v>0</v>
      </c>
      <c r="J113" s="33"/>
      <c r="K113" s="54">
        <f t="shared" si="25"/>
        <v>0</v>
      </c>
    </row>
    <row r="114" spans="2:11">
      <c r="B114" s="16" t="s">
        <v>176</v>
      </c>
      <c r="C114" s="17" t="s">
        <v>177</v>
      </c>
      <c r="D114" s="18" t="s">
        <v>22</v>
      </c>
      <c r="E114" s="19">
        <v>1</v>
      </c>
      <c r="F114" s="158"/>
      <c r="G114" s="159">
        <f t="shared" si="15"/>
        <v>0</v>
      </c>
      <c r="H114" s="93"/>
      <c r="I114" s="56">
        <f t="shared" si="24"/>
        <v>0</v>
      </c>
      <c r="J114" s="33"/>
      <c r="K114" s="54">
        <f t="shared" si="25"/>
        <v>0</v>
      </c>
    </row>
    <row r="115" spans="2:11">
      <c r="B115" s="16" t="s">
        <v>178</v>
      </c>
      <c r="C115" s="41" t="s">
        <v>179</v>
      </c>
      <c r="D115" s="42" t="s">
        <v>22</v>
      </c>
      <c r="E115" s="36">
        <v>1</v>
      </c>
      <c r="F115" s="158"/>
      <c r="G115" s="159">
        <f t="shared" si="15"/>
        <v>0</v>
      </c>
      <c r="H115" s="93"/>
      <c r="I115" s="56">
        <f t="shared" si="24"/>
        <v>0</v>
      </c>
      <c r="J115" s="33"/>
      <c r="K115" s="54">
        <f t="shared" si="25"/>
        <v>0</v>
      </c>
    </row>
    <row r="116" spans="2:11">
      <c r="B116" s="16" t="s">
        <v>180</v>
      </c>
      <c r="C116" s="41" t="s">
        <v>181</v>
      </c>
      <c r="D116" s="42" t="s">
        <v>32</v>
      </c>
      <c r="E116" s="36">
        <v>7</v>
      </c>
      <c r="F116" s="158"/>
      <c r="G116" s="159">
        <f t="shared" si="15"/>
        <v>0</v>
      </c>
      <c r="H116" s="93"/>
      <c r="I116" s="56">
        <f t="shared" si="24"/>
        <v>0</v>
      </c>
      <c r="J116" s="33"/>
      <c r="K116" s="54">
        <f t="shared" si="25"/>
        <v>0</v>
      </c>
    </row>
    <row r="117" spans="2:11">
      <c r="B117" s="16" t="s">
        <v>182</v>
      </c>
      <c r="C117" s="41" t="s">
        <v>183</v>
      </c>
      <c r="D117" s="42" t="s">
        <v>32</v>
      </c>
      <c r="E117" s="36">
        <v>56</v>
      </c>
      <c r="F117" s="158"/>
      <c r="G117" s="159">
        <f t="shared" si="15"/>
        <v>0</v>
      </c>
      <c r="H117" s="93"/>
      <c r="I117" s="56">
        <f t="shared" si="24"/>
        <v>0</v>
      </c>
      <c r="J117" s="33"/>
      <c r="K117" s="54">
        <f t="shared" si="25"/>
        <v>0</v>
      </c>
    </row>
    <row r="118" spans="2:11">
      <c r="B118" s="16" t="s">
        <v>184</v>
      </c>
      <c r="C118" s="41" t="s">
        <v>185</v>
      </c>
      <c r="D118" s="42" t="s">
        <v>32</v>
      </c>
      <c r="E118" s="36">
        <v>13</v>
      </c>
      <c r="F118" s="158"/>
      <c r="G118" s="159">
        <f t="shared" si="15"/>
        <v>0</v>
      </c>
      <c r="H118" s="93"/>
      <c r="I118" s="56">
        <f t="shared" si="24"/>
        <v>0</v>
      </c>
      <c r="J118" s="33"/>
      <c r="K118" s="54">
        <f t="shared" si="25"/>
        <v>0</v>
      </c>
    </row>
    <row r="119" spans="2:11" ht="15" thickBot="1">
      <c r="B119" s="37" t="s">
        <v>186</v>
      </c>
      <c r="C119" s="57" t="s">
        <v>187</v>
      </c>
      <c r="D119" s="58" t="s">
        <v>22</v>
      </c>
      <c r="E119" s="59">
        <v>1</v>
      </c>
      <c r="F119" s="187"/>
      <c r="G119" s="159">
        <f t="shared" si="15"/>
        <v>0</v>
      </c>
      <c r="H119" s="106"/>
      <c r="I119" s="39"/>
      <c r="J119" s="38"/>
      <c r="K119" s="40"/>
    </row>
    <row r="120" spans="2:11">
      <c r="B120" s="30">
        <v>15</v>
      </c>
      <c r="C120" s="12" t="s">
        <v>188</v>
      </c>
      <c r="D120" s="13"/>
      <c r="E120" s="14"/>
      <c r="F120" s="160"/>
      <c r="G120" s="161">
        <f>SUM(G121:G123)</f>
        <v>0</v>
      </c>
      <c r="H120" s="107"/>
      <c r="I120" s="115">
        <f>SUM(I121:I123)</f>
        <v>0</v>
      </c>
      <c r="J120" s="60"/>
      <c r="K120" s="113">
        <f>SUM(K121:K123)</f>
        <v>0</v>
      </c>
    </row>
    <row r="121" spans="2:11">
      <c r="B121" s="16" t="s">
        <v>189</v>
      </c>
      <c r="C121" s="17" t="s">
        <v>190</v>
      </c>
      <c r="D121" s="18" t="s">
        <v>22</v>
      </c>
      <c r="E121" s="19">
        <v>1</v>
      </c>
      <c r="F121" s="158"/>
      <c r="G121" s="159">
        <f t="shared" si="15"/>
        <v>0</v>
      </c>
      <c r="H121" s="93"/>
      <c r="I121" s="56">
        <f>+H121*E121</f>
        <v>0</v>
      </c>
      <c r="J121" s="33"/>
      <c r="K121" s="54">
        <f>+J121*E121</f>
        <v>0</v>
      </c>
    </row>
    <row r="122" spans="2:11">
      <c r="B122" s="37" t="s">
        <v>191</v>
      </c>
      <c r="C122" s="41" t="s">
        <v>192</v>
      </c>
      <c r="D122" s="42" t="s">
        <v>32</v>
      </c>
      <c r="E122" s="36">
        <v>4900</v>
      </c>
      <c r="F122" s="158"/>
      <c r="G122" s="159">
        <f t="shared" si="15"/>
        <v>0</v>
      </c>
      <c r="H122" s="103"/>
      <c r="I122" s="21"/>
      <c r="J122" s="38"/>
      <c r="K122" s="40"/>
    </row>
    <row r="123" spans="2:11" ht="15" thickBot="1">
      <c r="B123" s="23" t="s">
        <v>193</v>
      </c>
      <c r="C123" s="24" t="s">
        <v>194</v>
      </c>
      <c r="D123" s="25" t="s">
        <v>22</v>
      </c>
      <c r="E123" s="26">
        <v>1</v>
      </c>
      <c r="F123" s="158"/>
      <c r="G123" s="159">
        <f t="shared" si="15"/>
        <v>0</v>
      </c>
      <c r="H123" s="88"/>
      <c r="I123" s="62">
        <f>+H123*E123</f>
        <v>0</v>
      </c>
      <c r="J123" s="61"/>
      <c r="K123" s="63">
        <f>+J123*E123</f>
        <v>0</v>
      </c>
    </row>
    <row r="124" spans="2:11">
      <c r="B124" s="11">
        <v>16</v>
      </c>
      <c r="C124" s="64" t="s">
        <v>195</v>
      </c>
      <c r="D124" s="65"/>
      <c r="E124" s="66"/>
      <c r="F124" s="160"/>
      <c r="G124" s="161">
        <f>SUM(G125:G128)</f>
        <v>0</v>
      </c>
      <c r="H124" s="108"/>
      <c r="I124" s="116">
        <f>SUM(I125:I126)</f>
        <v>0</v>
      </c>
      <c r="J124" s="67"/>
      <c r="K124" s="117">
        <f>SUM(K125:K126)</f>
        <v>0</v>
      </c>
    </row>
    <row r="125" spans="2:11">
      <c r="B125" s="16" t="s">
        <v>196</v>
      </c>
      <c r="C125" s="17" t="s">
        <v>197</v>
      </c>
      <c r="D125" s="18" t="s">
        <v>22</v>
      </c>
      <c r="E125" s="19">
        <v>1</v>
      </c>
      <c r="F125" s="158"/>
      <c r="G125" s="159">
        <f t="shared" si="15"/>
        <v>0</v>
      </c>
      <c r="H125" s="93"/>
      <c r="I125" s="56">
        <f>+H125*E125</f>
        <v>0</v>
      </c>
      <c r="J125" s="33"/>
      <c r="K125" s="68">
        <f>+J125*E125</f>
        <v>0</v>
      </c>
    </row>
    <row r="126" spans="2:11">
      <c r="B126" s="37" t="s">
        <v>198</v>
      </c>
      <c r="C126" s="17" t="s">
        <v>199</v>
      </c>
      <c r="D126" s="18" t="s">
        <v>22</v>
      </c>
      <c r="E126" s="36">
        <v>1</v>
      </c>
      <c r="F126" s="158"/>
      <c r="G126" s="159">
        <f t="shared" si="15"/>
        <v>0</v>
      </c>
      <c r="H126" s="93"/>
      <c r="I126" s="56">
        <f>+H126*E126</f>
        <v>0</v>
      </c>
      <c r="J126" s="33"/>
      <c r="K126" s="68">
        <f>+J126*E126</f>
        <v>0</v>
      </c>
    </row>
    <row r="127" spans="2:11">
      <c r="B127" s="16" t="s">
        <v>200</v>
      </c>
      <c r="C127" s="41" t="s">
        <v>201</v>
      </c>
      <c r="D127" s="42" t="s">
        <v>32</v>
      </c>
      <c r="E127" s="36">
        <v>9</v>
      </c>
      <c r="F127" s="158"/>
      <c r="G127" s="159">
        <f t="shared" si="15"/>
        <v>0</v>
      </c>
      <c r="H127" s="106"/>
      <c r="I127" s="39"/>
      <c r="J127" s="38"/>
      <c r="K127" s="40"/>
    </row>
    <row r="128" spans="2:11" ht="15" thickBot="1">
      <c r="B128" s="23" t="s">
        <v>202</v>
      </c>
      <c r="C128" s="51" t="s">
        <v>203</v>
      </c>
      <c r="D128" s="52" t="s">
        <v>32</v>
      </c>
      <c r="E128" s="49">
        <v>15</v>
      </c>
      <c r="F128" s="166"/>
      <c r="G128" s="167">
        <f t="shared" si="15"/>
        <v>0</v>
      </c>
      <c r="H128" s="104"/>
      <c r="I128" s="28"/>
      <c r="J128" s="27"/>
      <c r="K128" s="29"/>
    </row>
    <row r="129" spans="2:12" ht="15" thickBot="1">
      <c r="B129" s="196" t="s">
        <v>225</v>
      </c>
      <c r="C129" s="197"/>
      <c r="D129" s="197"/>
      <c r="E129" s="197"/>
      <c r="F129" s="198"/>
      <c r="G129" s="181">
        <f>+G124+G120+G109+G100+G92+G84+G73+G65+G61+G54+G45+G36+G28+G19+G10+G7</f>
        <v>0</v>
      </c>
      <c r="H129" s="174"/>
      <c r="I129" s="182">
        <f>+I124+I120+I109+I100+I92+I84+I73+I65+I61+I54+I45+I36+I28+I19+I10+I7</f>
        <v>0</v>
      </c>
      <c r="J129" s="175"/>
      <c r="K129" s="183">
        <f>+K124+K120+K109+K100+K92+K84+K73+K65+K61+K54+K45+K36+K28+K19+K10+K7</f>
        <v>0</v>
      </c>
      <c r="L129" s="8"/>
    </row>
    <row r="130" spans="2:12">
      <c r="B130" s="8"/>
      <c r="C130" s="8"/>
      <c r="D130" s="8"/>
      <c r="E130" s="8"/>
      <c r="F130" s="69"/>
      <c r="G130" s="97"/>
      <c r="H130" s="43"/>
      <c r="I130" s="95"/>
      <c r="J130" s="176"/>
      <c r="K130" s="176"/>
      <c r="L130" s="8"/>
    </row>
    <row r="131" spans="2:12">
      <c r="B131" s="8"/>
      <c r="C131" s="8"/>
      <c r="D131" s="8"/>
      <c r="E131" s="8"/>
      <c r="F131" s="69"/>
      <c r="G131" s="97"/>
      <c r="H131" s="43"/>
      <c r="I131" s="95"/>
      <c r="J131" s="176"/>
      <c r="K131" s="176"/>
      <c r="L131" s="8"/>
    </row>
    <row r="132" spans="2:12">
      <c r="B132" s="8"/>
      <c r="C132" s="8"/>
      <c r="D132" s="8"/>
      <c r="E132" s="8"/>
      <c r="F132" s="69"/>
      <c r="G132" s="97"/>
      <c r="H132" s="43"/>
      <c r="I132" s="95"/>
      <c r="J132" s="176"/>
      <c r="K132" s="176"/>
      <c r="L132" s="8"/>
    </row>
    <row r="133" spans="2:12">
      <c r="B133" s="8"/>
      <c r="C133" s="8"/>
      <c r="D133" s="8"/>
      <c r="E133" s="8"/>
      <c r="F133" s="69"/>
      <c r="G133" s="97"/>
      <c r="H133" s="43"/>
      <c r="I133" s="95"/>
      <c r="J133" s="176"/>
      <c r="K133" s="176"/>
      <c r="L133" s="8"/>
    </row>
    <row r="134" spans="2:12" ht="15" thickBot="1">
      <c r="B134" s="8"/>
      <c r="C134" s="8"/>
      <c r="D134" s="8"/>
      <c r="E134" s="8"/>
      <c r="F134" s="71"/>
      <c r="G134" s="71"/>
      <c r="H134" s="72"/>
      <c r="I134" s="73"/>
      <c r="J134" s="176"/>
      <c r="K134" s="176"/>
      <c r="L134" s="8"/>
    </row>
    <row r="135" spans="2:12" ht="15" thickBot="1">
      <c r="B135" s="8"/>
      <c r="C135" s="74" t="s">
        <v>204</v>
      </c>
      <c r="D135" s="8"/>
      <c r="E135" s="75"/>
      <c r="F135" s="8"/>
      <c r="G135" s="176"/>
      <c r="H135" s="72"/>
      <c r="I135" s="76"/>
      <c r="J135" s="77"/>
      <c r="K135" s="176"/>
      <c r="L135" s="8"/>
    </row>
    <row r="136" spans="2:12">
      <c r="B136" s="8"/>
      <c r="C136" s="8"/>
      <c r="D136" s="8"/>
      <c r="E136" s="8"/>
      <c r="F136" s="78"/>
      <c r="G136" s="177"/>
      <c r="H136" s="77"/>
      <c r="I136" s="79"/>
      <c r="J136" s="77"/>
      <c r="K136" s="73"/>
      <c r="L136" s="8"/>
    </row>
    <row r="137" spans="2:12">
      <c r="B137" s="8"/>
      <c r="C137" s="80" t="s">
        <v>205</v>
      </c>
      <c r="D137" s="81"/>
      <c r="E137" s="82"/>
      <c r="F137" s="8"/>
      <c r="G137" s="178"/>
      <c r="H137" s="179"/>
      <c r="I137" s="76"/>
      <c r="J137" s="77"/>
      <c r="K137" s="176"/>
      <c r="L137" s="8"/>
    </row>
    <row r="138" spans="2:12">
      <c r="B138" s="8"/>
      <c r="C138" s="8"/>
      <c r="D138" s="8"/>
      <c r="E138" s="8"/>
      <c r="F138" s="83"/>
      <c r="G138" s="180"/>
      <c r="H138" s="77"/>
      <c r="I138" s="84"/>
      <c r="J138" s="77"/>
      <c r="K138" s="176"/>
      <c r="L138" s="8"/>
    </row>
    <row r="139" spans="2:12" ht="34.9" customHeight="1">
      <c r="B139" s="8"/>
      <c r="C139" s="85" t="s">
        <v>206</v>
      </c>
      <c r="D139" s="8"/>
      <c r="E139" s="8"/>
      <c r="F139" s="8"/>
      <c r="G139" s="180"/>
      <c r="H139" s="176"/>
      <c r="I139" s="176"/>
      <c r="J139" s="176"/>
      <c r="K139" s="176"/>
      <c r="L139" s="8"/>
    </row>
    <row r="140" spans="2:12">
      <c r="B140" s="8"/>
      <c r="C140" s="8"/>
      <c r="D140" s="8"/>
      <c r="E140" s="8"/>
      <c r="F140" s="86"/>
      <c r="G140" s="184"/>
      <c r="H140" s="185"/>
      <c r="I140" s="186"/>
      <c r="J140" s="176"/>
      <c r="K140" s="176"/>
      <c r="L140" s="8"/>
    </row>
    <row r="141" spans="2:12" ht="30.6" customHeight="1">
      <c r="B141" s="8"/>
      <c r="C141" s="85" t="s">
        <v>207</v>
      </c>
      <c r="D141" s="8"/>
      <c r="E141" s="8"/>
      <c r="F141" s="8"/>
      <c r="G141" s="180"/>
      <c r="H141" s="176"/>
      <c r="I141" s="176"/>
      <c r="J141" s="176"/>
      <c r="K141" s="176"/>
      <c r="L141" s="8"/>
    </row>
    <row r="142" spans="2:12">
      <c r="B142" s="8"/>
      <c r="C142" s="8"/>
      <c r="D142" s="8"/>
      <c r="E142" s="8"/>
      <c r="F142" s="8"/>
      <c r="G142" s="178"/>
      <c r="H142" s="176"/>
      <c r="I142" s="76"/>
      <c r="J142" s="43"/>
      <c r="K142" s="176"/>
      <c r="L142" s="8"/>
    </row>
    <row r="144" spans="2:12">
      <c r="B144" s="8"/>
      <c r="C144" s="8"/>
      <c r="D144" s="8"/>
      <c r="E144" s="8"/>
      <c r="F144" s="8"/>
      <c r="G144" s="8"/>
      <c r="H144" s="86"/>
      <c r="I144" s="86"/>
      <c r="J144" s="8"/>
      <c r="K144" s="8"/>
      <c r="L144" s="8"/>
    </row>
    <row r="145" spans="2:12" ht="15" thickBot="1">
      <c r="B145" s="8"/>
      <c r="C145" s="8"/>
      <c r="D145" s="8"/>
      <c r="E145" s="8"/>
      <c r="F145" s="8"/>
      <c r="G145" s="8"/>
      <c r="H145" s="8"/>
      <c r="I145" s="7"/>
      <c r="J145" s="8"/>
      <c r="K145" s="8"/>
      <c r="L145" s="8"/>
    </row>
    <row r="146" spans="2:12">
      <c r="B146" s="30" t="s">
        <v>208</v>
      </c>
      <c r="C146" s="12" t="s">
        <v>209</v>
      </c>
      <c r="D146" s="13"/>
      <c r="E146" s="14"/>
      <c r="F146" s="150"/>
      <c r="G146" s="151"/>
      <c r="H146" s="149"/>
      <c r="I146" s="101"/>
      <c r="J146" s="31"/>
      <c r="K146" s="32"/>
      <c r="L146" s="8"/>
    </row>
    <row r="147" spans="2:12">
      <c r="B147" s="16" t="s">
        <v>210</v>
      </c>
      <c r="C147" s="17" t="s">
        <v>21</v>
      </c>
      <c r="D147" s="18" t="s">
        <v>22</v>
      </c>
      <c r="E147" s="19">
        <v>1</v>
      </c>
      <c r="F147" s="152"/>
      <c r="G147" s="153"/>
      <c r="H147" s="146"/>
      <c r="I147" s="96"/>
      <c r="J147" s="33"/>
      <c r="K147" s="35"/>
      <c r="L147" s="8"/>
    </row>
    <row r="148" spans="2:12">
      <c r="B148" s="16" t="s">
        <v>211</v>
      </c>
      <c r="C148" s="17" t="s">
        <v>24</v>
      </c>
      <c r="D148" s="18" t="s">
        <v>22</v>
      </c>
      <c r="E148" s="19">
        <v>1</v>
      </c>
      <c r="F148" s="152"/>
      <c r="G148" s="153"/>
      <c r="H148" s="146"/>
      <c r="I148" s="96"/>
      <c r="J148" s="33"/>
      <c r="K148" s="35"/>
    </row>
    <row r="149" spans="2:12">
      <c r="B149" s="16" t="s">
        <v>212</v>
      </c>
      <c r="C149" s="17" t="s">
        <v>26</v>
      </c>
      <c r="D149" s="18" t="s">
        <v>22</v>
      </c>
      <c r="E149" s="19">
        <v>1</v>
      </c>
      <c r="F149" s="152"/>
      <c r="G149" s="153"/>
      <c r="H149" s="146"/>
      <c r="I149" s="96"/>
      <c r="J149" s="33"/>
      <c r="K149" s="35"/>
    </row>
    <row r="150" spans="2:12">
      <c r="B150" s="16" t="s">
        <v>213</v>
      </c>
      <c r="C150" s="17" t="s">
        <v>214</v>
      </c>
      <c r="D150" s="18" t="s">
        <v>32</v>
      </c>
      <c r="E150" s="36">
        <v>12</v>
      </c>
      <c r="F150" s="152"/>
      <c r="G150" s="153"/>
      <c r="H150" s="146"/>
      <c r="I150" s="96"/>
      <c r="J150" s="33"/>
      <c r="K150" s="35"/>
    </row>
    <row r="151" spans="2:12">
      <c r="B151" s="16" t="s">
        <v>215</v>
      </c>
      <c r="C151" s="41" t="s">
        <v>216</v>
      </c>
      <c r="D151" s="18" t="s">
        <v>32</v>
      </c>
      <c r="E151" s="36">
        <v>12</v>
      </c>
      <c r="F151" s="152"/>
      <c r="G151" s="153"/>
      <c r="H151" s="147"/>
      <c r="I151" s="22"/>
      <c r="J151" s="20"/>
      <c r="K151" s="22"/>
    </row>
    <row r="152" spans="2:12" ht="15" thickBot="1">
      <c r="B152" s="23" t="s">
        <v>217</v>
      </c>
      <c r="C152" s="24" t="s">
        <v>38</v>
      </c>
      <c r="D152" s="25" t="s">
        <v>16</v>
      </c>
      <c r="E152" s="26">
        <v>1</v>
      </c>
      <c r="F152" s="154"/>
      <c r="G152" s="155"/>
      <c r="H152" s="148"/>
      <c r="I152" s="29"/>
      <c r="J152" s="27"/>
      <c r="K152" s="29"/>
    </row>
    <row r="154" spans="2:12" ht="85.15" customHeight="1">
      <c r="B154" s="8"/>
      <c r="C154" s="201" t="str">
        <f>+'Planilla Resumen'!C34</f>
        <v>(*) Cotización Optativa  
El monto cotizado en el Capítulo 4A debe coincidir con lo ofertado en el Capítulo 4.
En caso de discrepancias entre el total cotizado en el Capítulo 4A y el total del Capítulo 4, SBASE adoptará como correcto el valor presentado en el Capítulo 4. 
En caso de adjudicación, se solictará la presentación de los Ítems 4A.1 al 4A.6 corregidos de tal manera que la suma de los ítems totalice lo cotizado en el Capítulo 4.</v>
      </c>
      <c r="D154" s="201"/>
      <c r="E154" s="201"/>
      <c r="F154" s="8"/>
      <c r="G154" s="8"/>
      <c r="H154" s="8"/>
      <c r="I154" s="8"/>
      <c r="J154" s="8"/>
      <c r="K154" s="8"/>
    </row>
  </sheetData>
  <mergeCells count="5">
    <mergeCell ref="B129:F129"/>
    <mergeCell ref="J5:K5"/>
    <mergeCell ref="F5:G5"/>
    <mergeCell ref="H5:I5"/>
    <mergeCell ref="C154:E154"/>
  </mergeCells>
  <pageMargins left="0.7" right="0.7" top="0.75" bottom="0.75" header="0.3" footer="0.3"/>
  <pageSetup paperSize="9" scale="41" orientation="portrait" verticalDpi="4294967294" r:id="rId1"/>
  <rowBreaks count="1" manualBreakCount="1">
    <brk id="8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Planilla Resumen</vt:lpstr>
      <vt:lpstr>Planilla de Cotización</vt:lpstr>
      <vt:lpstr>'Planilla de Cotización'!Área_de_impresión</vt:lpstr>
      <vt:lpstr>'Planilla Resumen'!Área_de_impresión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fpalmitano</dc:creator>
  <cp:lastModifiedBy>ftommasi</cp:lastModifiedBy>
  <dcterms:created xsi:type="dcterms:W3CDTF">2019-06-14T12:03:59Z</dcterms:created>
  <dcterms:modified xsi:type="dcterms:W3CDTF">2019-07-04T16:09:49Z</dcterms:modified>
</cp:coreProperties>
</file>